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v118\Nextcloud\Masterarbeit Dominic Behde 6078188\Anhang\"/>
    </mc:Choice>
  </mc:AlternateContent>
  <xr:revisionPtr revIDLastSave="0" documentId="13_ncr:1_{C0A4CDF8-A3F1-46C8-810E-6320F6A73E23}" xr6:coauthVersionLast="36" xr6:coauthVersionMax="47" xr10:uidLastSave="{00000000-0000-0000-0000-000000000000}"/>
  <bookViews>
    <workbookView xWindow="0" yWindow="495" windowWidth="28800" windowHeight="16245" activeTab="4" xr2:uid="{574F3C9E-27BA-F248-B06F-AB86953B09D9}"/>
  </bookViews>
  <sheets>
    <sheet name="Tabelle 1" sheetId="1" r:id="rId1"/>
    <sheet name="Tabelle 2" sheetId="2" r:id="rId2"/>
    <sheet name="Tabelle 3" sheetId="3" r:id="rId3"/>
    <sheet name="Tabelle1" sheetId="10" state="hidden" r:id="rId4"/>
    <sheet name="Tabelle 4" sheetId="5" r:id="rId5"/>
    <sheet name="Bilder Tabelle 1-4" sheetId="9" r:id="rId6"/>
  </sheets>
  <externalReferences>
    <externalReference r:id="rId7"/>
  </externalReferences>
  <definedNames>
    <definedName name="_xlnm.Print_Area" localSheetId="0">'Tabelle 1'!$A$1:$D$52</definedName>
    <definedName name="_xlnm.Print_Area" localSheetId="1">'Tabelle 2'!$A$1:$D$35</definedName>
    <definedName name="_xlnm.Print_Area" localSheetId="2">'Tabelle 3'!$A$1:$D$47</definedName>
    <definedName name="_xlnm.Print_Area" localSheetId="4">'Tabelle 4'!$A$2:$D$4</definedName>
    <definedName name="ZIELE_">[1]Tabelle1!$A$2:$A$6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5" l="1"/>
  <c r="C40" i="5"/>
  <c r="C39" i="5"/>
  <c r="B38" i="5"/>
  <c r="D56" i="3"/>
  <c r="C58" i="3"/>
  <c r="B57" i="3"/>
  <c r="B56" i="3"/>
  <c r="C56" i="3"/>
  <c r="D58" i="3"/>
  <c r="D40" i="5"/>
  <c r="D39" i="5"/>
  <c r="C38" i="5"/>
  <c r="B39" i="5"/>
  <c r="D57" i="3"/>
  <c r="B58" i="3"/>
  <c r="D59" i="3"/>
  <c r="D55" i="1"/>
  <c r="D54" i="1"/>
  <c r="D53" i="1"/>
  <c r="C55" i="1"/>
  <c r="C54" i="1"/>
  <c r="C53" i="1"/>
  <c r="B54" i="1"/>
  <c r="B53" i="1"/>
  <c r="B55" i="1"/>
  <c r="B55" i="3"/>
  <c r="B53" i="3"/>
  <c r="D55" i="3"/>
  <c r="D54" i="3"/>
  <c r="D53" i="3"/>
  <c r="D52" i="3"/>
  <c r="D51" i="3"/>
  <c r="D50" i="3"/>
  <c r="C55" i="3"/>
  <c r="C54" i="3"/>
  <c r="C53" i="3"/>
  <c r="C52" i="3"/>
  <c r="C51" i="3"/>
  <c r="C50" i="3"/>
  <c r="D49" i="3"/>
  <c r="C49" i="3"/>
  <c r="B40" i="5" l="1"/>
  <c r="C57" i="3"/>
  <c r="C59" i="3"/>
  <c r="C36" i="2" l="1"/>
  <c r="C37" i="2" s="1"/>
  <c r="B37" i="5"/>
  <c r="C37" i="5"/>
  <c r="D37" i="5"/>
  <c r="D43" i="5"/>
  <c r="C47" i="3"/>
  <c r="B47" i="3"/>
  <c r="B31" i="5"/>
  <c r="D36" i="5"/>
  <c r="C36" i="5"/>
  <c r="D35" i="5"/>
  <c r="C35" i="5"/>
  <c r="D34" i="5"/>
  <c r="C34" i="5"/>
  <c r="D33" i="5"/>
  <c r="C33" i="5"/>
  <c r="D32" i="5"/>
  <c r="C32" i="5"/>
  <c r="D31" i="5"/>
  <c r="C31" i="5"/>
  <c r="B36" i="2"/>
  <c r="B37" i="2" s="1"/>
  <c r="D36" i="2"/>
  <c r="D37" i="2" s="1"/>
  <c r="D38" i="2"/>
  <c r="C38" i="2"/>
  <c r="B38" i="2"/>
  <c r="D29" i="5" l="1"/>
  <c r="D47" i="3"/>
  <c r="B35" i="5"/>
  <c r="C29" i="5"/>
  <c r="B29" i="5"/>
  <c r="B34" i="5" l="1"/>
  <c r="B32" i="5"/>
  <c r="B36" i="5"/>
  <c r="B33" i="5"/>
  <c r="B50" i="3"/>
  <c r="B54" i="3"/>
  <c r="B51" i="3"/>
  <c r="B49" i="3"/>
  <c r="B52" i="3"/>
</calcChain>
</file>

<file path=xl/sharedStrings.xml><?xml version="1.0" encoding="utf-8"?>
<sst xmlns="http://schemas.openxmlformats.org/spreadsheetml/2006/main" count="502" uniqueCount="75">
  <si>
    <t>Luftverschmutzung</t>
  </si>
  <si>
    <t>Nähe und Erreichbarkeit von Zielorten</t>
  </si>
  <si>
    <t>Nachfragemanagement</t>
  </si>
  <si>
    <t>Design</t>
  </si>
  <si>
    <t>Dichte</t>
  </si>
  <si>
    <t>Ausgaben nach Infrastrukturart</t>
  </si>
  <si>
    <t>Biodiversität</t>
  </si>
  <si>
    <t>Lärmbelastung</t>
  </si>
  <si>
    <t>Hitze- und UV-Belastung</t>
  </si>
  <si>
    <t>Wasser</t>
  </si>
  <si>
    <t>Bochum</t>
  </si>
  <si>
    <t xml:space="preserve">Köln </t>
  </si>
  <si>
    <t>Münster</t>
  </si>
  <si>
    <t>Ja</t>
  </si>
  <si>
    <t>Nein</t>
  </si>
  <si>
    <t>Gesamtzahl Politiken (/35)</t>
  </si>
  <si>
    <t>Gesamtzahl Politiken (/24)</t>
  </si>
  <si>
    <t>Bodenschutz, -erhalt- und -fruchtbarkeit</t>
  </si>
  <si>
    <t>Spezifischer Standard/Ziel ohne messbare Zielvorgabe</t>
  </si>
  <si>
    <t>Relevante Politiken konnten nicht identifiziert werden</t>
  </si>
  <si>
    <t>Spezifischer Standard/Ziel mit messbarer Zielvorgabe</t>
  </si>
  <si>
    <t>Angestrebt/unspezifisch</t>
  </si>
  <si>
    <t>Gesamtzahl Politiken (maximal n = 57)</t>
  </si>
  <si>
    <t>Gesamtzahl Politiken (maximal n = 93)</t>
  </si>
  <si>
    <t xml:space="preserve"> -</t>
  </si>
  <si>
    <t>TW</t>
  </si>
  <si>
    <t xml:space="preserve">(1) Verkehr und Planung in einer Abteilung/Dezernat vereint </t>
  </si>
  <si>
    <t>(2) Nationale oder subnationale Stadtpolitiken, die die Flächennutzungsplanung für die gesamte Stadt bestimmt</t>
  </si>
  <si>
    <t xml:space="preserve">(4) Nationale oder subnationale Politiken, die die Verkehrsplanung für die gesamte Stadt bestimmt </t>
  </si>
  <si>
    <t xml:space="preserve">(6) Aufnahme von Anforderungen an die Gesundheitsverträglichkeitsprüfung in die Stadt-/Verkehrspolitiken oder in Rechtsvorschriften </t>
  </si>
  <si>
    <t>(7) Verkehrspolitiken zur Begrenzung der Luftverschmutzung</t>
  </si>
  <si>
    <t>(8) Flächennutzungspolitiken zur Verringerung der Luftverschmutzung</t>
  </si>
  <si>
    <t>(10) Anforderungen an die Verteilung der Beschäftigung</t>
  </si>
  <si>
    <t>(14) Anforderungen an die Konnektivität von Straßen</t>
  </si>
  <si>
    <t>(15) Anforderungen an die Fußgängerinfrastruktur</t>
  </si>
  <si>
    <t>(11) Anforderungen an das Verhältnis von Arbeitsplätzen zu Wohnungen</t>
  </si>
  <si>
    <t xml:space="preserve">(17) Ziele für den Anteil von Fußgängern </t>
  </si>
  <si>
    <t xml:space="preserve">(18) Ziele für den Anteil von Radfahrenden </t>
  </si>
  <si>
    <t xml:space="preserve">(34) Anforderungen an die Entfernung zu Zielen des täglichen Lebens </t>
  </si>
  <si>
    <t xml:space="preserve">(35) Mischung von lokalen Zielen für das tägliche Leben </t>
  </si>
  <si>
    <t>(9) Anforderungen an die Erreichbarkeit von Arbeitsplätzen und Dienstleistungen mit öffentlichen Verkehrsmitteln</t>
  </si>
  <si>
    <t>Verteilung der Arbeitsmöglichkeiten</t>
  </si>
  <si>
    <r>
      <t xml:space="preserve">Verteilung der </t>
    </r>
    <r>
      <rPr>
        <b/>
        <sz val="12"/>
        <color theme="1"/>
        <rFont val="Avenir Black"/>
        <family val="2"/>
      </rPr>
      <t>Arbeitsmöglichkeiten</t>
    </r>
  </si>
  <si>
    <t>(12) Parkbeschränkungen, um die Nutzung des Autos zu reduzieren</t>
  </si>
  <si>
    <t>(13) Anforderungen an die Erreichbarkeit, Versorgung und Qualität öffentlicher Freiräume</t>
  </si>
  <si>
    <t xml:space="preserve">(13) Anforderungen an die Erreichbarkeit, Versorgung und Qualität öffentlicher Freiräume </t>
  </si>
  <si>
    <t>(25) Stadt- und/oder Verkehrspolitiken zielen ausdrücklich auf eine integrierte Planung ab</t>
  </si>
  <si>
    <t>(21) Erforderliche städtische Wachstumsgrenze oder Höchstwerte für die Bebauung von Freiflächen</t>
  </si>
  <si>
    <t xml:space="preserve">(16) Anforderungen an die Radverkehrsinfrastruktur </t>
  </si>
  <si>
    <t>(17) Ziele für den Anteil von Fußgängern</t>
  </si>
  <si>
    <t xml:space="preserve">(19) Anforderungen an die Wohndichte in der gesamten Stadt oder in unmittelbarer Nähe von Verkehrs- oder Stadtzentren </t>
  </si>
  <si>
    <t xml:space="preserve">(22) Mindestanforderungen für den Zugang zu öffentlichen Verkehrsmitteln </t>
  </si>
  <si>
    <t xml:space="preserve">(23) Zielvorgaben für die Nutzung öffentlicher Verkehrsmittel </t>
  </si>
  <si>
    <t xml:space="preserve">(24) Ausgaben transparent aufgeschlüsselt nach Infrastrukturart </t>
  </si>
  <si>
    <t xml:space="preserve">(21) Erforderliche städtische Wachstumsgrenze oder Höchstwerte für die Bebauung von Freiflächen </t>
  </si>
  <si>
    <t xml:space="preserve">(5) Spezifische gesundheitsfördernde Maßnahmen in den nationalen oder subnationalen Verkehrspolitiken für die gesamte Stadt </t>
  </si>
  <si>
    <t>(5) Spezifische gesundheitsfördernde Maßnahmen in den nationalen oder subnationalen Verkehrspolitiken für die gesamte Stadt</t>
  </si>
  <si>
    <t xml:space="preserve">(3) Spezifische gesundheitsfördernde Maßnahmen in den nationalen oder subnationalen Stadtpolitiken für die gesamte Stadt </t>
  </si>
  <si>
    <r>
      <rPr>
        <b/>
        <sz val="12"/>
        <color theme="1"/>
        <rFont val="Avenir Book"/>
        <family val="2"/>
      </rPr>
      <t xml:space="preserve">Legende und Bewertung </t>
    </r>
    <r>
      <rPr>
        <sz val="12"/>
        <color theme="1"/>
        <rFont val="Avenir Book"/>
        <family val="2"/>
      </rPr>
      <t xml:space="preserve">
Ja (rot): 1
Nein (blau): 0
Teilweise (TW; gestreift): 0,5</t>
    </r>
  </si>
  <si>
    <t>Wohnen</t>
  </si>
  <si>
    <t xml:space="preserve">(26) Anforderungen an Baumkronen und Stadtbegrünung </t>
  </si>
  <si>
    <t>(27) Schutz und Förderung der urbanen Biodiversität</t>
  </si>
  <si>
    <t>(28) Verkehrs- und Flächennutzungspolitiken zur Begrenzung der Lärmbelastung</t>
  </si>
  <si>
    <t xml:space="preserve">(29) Ziele für ein angenehmes Stadklima; Anforderungen an Hitzeschutz und UV-Belastungsreduktion </t>
  </si>
  <si>
    <t xml:space="preserve">(30) Ziele für den Schutz, den Erhalt und die Fruchtbarkeit des Bodens </t>
  </si>
  <si>
    <t xml:space="preserve">(33) Mischung von Wohnungstypen und -größen </t>
  </si>
  <si>
    <t>(32) Ziele für einen energieeffizienten Gebäudebestand und hygienische/gesunde Wohnverhältnisse</t>
  </si>
  <si>
    <t xml:space="preserve">(28) Verkehrs- und Flächennutzungspolitiken zur Begrenzung der Lärmbelastung </t>
  </si>
  <si>
    <t xml:space="preserve">(27) Schutz und Förderung der urbanen Biodiversität </t>
  </si>
  <si>
    <t xml:space="preserve">(31) Ziele für den Schutz des Wassers und Anforderungen an Maßnahmen zum Leben mit Wasser </t>
  </si>
  <si>
    <t xml:space="preserve">(20) Höhenvorgaben für Wohngebäude (Minimum und/oder Maximum) </t>
  </si>
  <si>
    <t>Integrierte Stadt- und Verkehrsplanung</t>
  </si>
  <si>
    <t>Zugang und Nutzung von öffentlichen Verkehrsmitteln</t>
  </si>
  <si>
    <r>
      <rPr>
        <b/>
        <sz val="12"/>
        <color theme="1"/>
        <rFont val="Avenir Book"/>
        <family val="2"/>
      </rPr>
      <t>Legende und Bewertung</t>
    </r>
    <r>
      <rPr>
        <sz val="12"/>
        <color theme="1"/>
        <rFont val="Avenir Book"/>
        <family val="2"/>
      </rPr>
      <t xml:space="preserve"> 
</t>
    </r>
    <r>
      <rPr>
        <sz val="12"/>
        <color theme="4"/>
        <rFont val="Avenir Book"/>
        <family val="2"/>
      </rPr>
      <t xml:space="preserve">Relevante Politiken konnten nicht identifiziert werden (blau): 0
</t>
    </r>
    <r>
      <rPr>
        <sz val="12"/>
        <color theme="8" tint="0.39997558519241921"/>
        <rFont val="Avenir Book"/>
        <family val="2"/>
      </rPr>
      <t>Spezifität konnte nicht bestimmt werden (hellblau): 0</t>
    </r>
    <r>
      <rPr>
        <sz val="12"/>
        <color theme="1"/>
        <rFont val="Avenir Book"/>
        <family val="2"/>
      </rPr>
      <t xml:space="preserve">
</t>
    </r>
    <r>
      <rPr>
        <sz val="12"/>
        <color theme="9"/>
        <rFont val="Avenir Book"/>
        <family val="2"/>
      </rPr>
      <t>Angestrebt/unspezifisch (grün): 1</t>
    </r>
    <r>
      <rPr>
        <sz val="12"/>
        <color theme="1"/>
        <rFont val="Avenir Book"/>
        <family val="2"/>
      </rPr>
      <t xml:space="preserve">
</t>
    </r>
    <r>
      <rPr>
        <sz val="12"/>
        <color theme="7"/>
        <rFont val="Avenir Book"/>
        <family val="2"/>
      </rPr>
      <t>Spezifischer Standard/Ziel ohne messbare Zielvorgabe (gelb): 2</t>
    </r>
    <r>
      <rPr>
        <sz val="12"/>
        <color theme="1"/>
        <rFont val="Avenir Book"/>
        <family val="2"/>
      </rPr>
      <t xml:space="preserve">
</t>
    </r>
    <r>
      <rPr>
        <sz val="12"/>
        <color theme="5"/>
        <rFont val="Avenir Book"/>
        <family val="2"/>
      </rPr>
      <t xml:space="preserve">Spezifischer Standard/Ziel mit messbarer Zielvorgabe (orange): 3
</t>
    </r>
    <r>
      <rPr>
        <sz val="12"/>
        <color theme="1"/>
        <rFont val="Avenir Book"/>
        <family val="2"/>
      </rPr>
      <t>Teilweise inkonsistent oder inkonsistent mit wissenschaftlichem Status quo: Muliplikation mit -0,5 bzw. -1</t>
    </r>
  </si>
  <si>
    <r>
      <rPr>
        <b/>
        <sz val="12"/>
        <color theme="1"/>
        <rFont val="Avenir Book"/>
        <family val="2"/>
      </rPr>
      <t>Legende und Berwertung</t>
    </r>
    <r>
      <rPr>
        <sz val="12"/>
        <color theme="1"/>
        <rFont val="Avenir Book"/>
        <family val="2"/>
      </rPr>
      <t xml:space="preserve"> 
</t>
    </r>
    <r>
      <rPr>
        <sz val="12"/>
        <color theme="4"/>
        <rFont val="Avenir Book"/>
        <family val="2"/>
      </rPr>
      <t>Relevante Politiken konnten nicht identifiziert werden (blau): 0</t>
    </r>
    <r>
      <rPr>
        <sz val="12"/>
        <color theme="1"/>
        <rFont val="Avenir Book"/>
        <family val="2"/>
      </rPr>
      <t xml:space="preserve">
</t>
    </r>
    <r>
      <rPr>
        <sz val="12"/>
        <color theme="8" tint="0.39997558519241921"/>
        <rFont val="Avenir Book"/>
        <family val="2"/>
      </rPr>
      <t xml:space="preserve">Spezifität konnte nicht bestimmt werden (hellblau): 0
</t>
    </r>
    <r>
      <rPr>
        <sz val="12"/>
        <color theme="9"/>
        <rFont val="Avenir Book"/>
        <family val="2"/>
      </rPr>
      <t xml:space="preserve">Angestrebt/unspezifisch (grün): 1
</t>
    </r>
    <r>
      <rPr>
        <sz val="12"/>
        <color theme="7"/>
        <rFont val="Avenir Book"/>
        <family val="2"/>
      </rPr>
      <t xml:space="preserve">Spezifischer Standard/Ziel ohne messbare Zielvorgabe (gelb): 2
</t>
    </r>
    <r>
      <rPr>
        <sz val="12"/>
        <color theme="5"/>
        <rFont val="Avenir Book"/>
        <family val="2"/>
      </rPr>
      <t xml:space="preserve">Spezifischer Standard/Ziel mit messbarer Zielvorgabe (orange): 3
</t>
    </r>
    <r>
      <rPr>
        <sz val="12"/>
        <color theme="1"/>
        <rFont val="Avenir Book"/>
        <family val="2"/>
      </rPr>
      <t>Teilweise inkonsistent oder inkonsistent mit wissenschaftlichem Status quo: Muliplikation mit -0,5 bzw. -1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</si>
</sst>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venir Book"/>
      <family val="2"/>
    </font>
    <font>
      <sz val="12"/>
      <color rgb="FF000000"/>
      <name val="Avenir Book"/>
      <family val="2"/>
    </font>
    <font>
      <sz val="12"/>
      <color theme="1"/>
      <name val="Avenir Black"/>
      <family val="2"/>
    </font>
    <font>
      <sz val="1"/>
      <color theme="1"/>
      <name val="Arial"/>
      <family val="2"/>
    </font>
    <font>
      <sz val="1"/>
      <name val="Arial"/>
      <family val="2"/>
    </font>
    <font>
      <sz val="1"/>
      <color rgb="FF000000"/>
      <name val="Arial"/>
      <family val="2"/>
    </font>
    <font>
      <sz val="12"/>
      <color theme="4"/>
      <name val="Calibri"/>
      <family val="2"/>
      <scheme val="minor"/>
    </font>
    <font>
      <sz val="1"/>
      <color theme="5"/>
      <name val="Arial"/>
      <family val="2"/>
    </font>
    <font>
      <sz val="12"/>
      <color theme="4"/>
      <name val="Avenir Book"/>
      <family val="2"/>
    </font>
    <font>
      <b/>
      <sz val="12"/>
      <color theme="1"/>
      <name val="Avenir Book"/>
      <family val="2"/>
    </font>
    <font>
      <sz val="12"/>
      <color theme="7"/>
      <name val="Avenir Book"/>
      <family val="2"/>
    </font>
    <font>
      <sz val="12"/>
      <color theme="9"/>
      <name val="Avenir Book"/>
      <family val="2"/>
    </font>
    <font>
      <sz val="12"/>
      <color theme="5"/>
      <name val="Avenir Book"/>
      <family val="2"/>
    </font>
    <font>
      <sz val="12"/>
      <color theme="8" tint="0.39997558519241921"/>
      <name val="Avenir Book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venir Black"/>
      <family val="2"/>
    </font>
    <font>
      <sz val="12"/>
      <color rgb="FF9C0006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FFC7CE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textRotation="90"/>
    </xf>
    <xf numFmtId="0" fontId="6" fillId="0" borderId="1" xfId="1" applyFont="1" applyBorder="1" applyAlignment="1">
      <alignment horizontal="right" vertical="top" wrapText="1"/>
    </xf>
    <xf numFmtId="0" fontId="7" fillId="0" borderId="1" xfId="1" applyFont="1" applyBorder="1" applyAlignment="1" applyProtection="1">
      <alignment horizontal="right" vertical="top" wrapText="1"/>
      <protection locked="0"/>
    </xf>
    <xf numFmtId="0" fontId="7" fillId="0" borderId="1" xfId="0" applyFont="1" applyBorder="1" applyAlignment="1" applyProtection="1">
      <alignment horizontal="right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7" fillId="0" borderId="1" xfId="1" applyFont="1" applyBorder="1" applyAlignment="1" applyProtection="1">
      <alignment vertical="top" wrapText="1"/>
      <protection locked="0"/>
    </xf>
    <xf numFmtId="0" fontId="6" fillId="0" borderId="1" xfId="1" applyFont="1" applyBorder="1" applyAlignment="1" applyProtection="1">
      <alignment horizontal="right" vertical="top" wrapText="1"/>
      <protection locked="0"/>
    </xf>
    <xf numFmtId="0" fontId="6" fillId="0" borderId="1" xfId="1" applyFont="1" applyBorder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10" fillId="0" borderId="1" xfId="1" applyFont="1" applyBorder="1" applyAlignment="1" applyProtection="1">
      <alignment horizontal="right" vertical="top" wrapText="1"/>
      <protection locked="0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textRotation="90"/>
    </xf>
    <xf numFmtId="0" fontId="9" fillId="0" borderId="0" xfId="0" applyFont="1"/>
    <xf numFmtId="0" fontId="17" fillId="0" borderId="1" xfId="0" applyFont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20" fillId="3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</cellXfs>
  <cellStyles count="2">
    <cellStyle name="Standard" xfId="0" builtinId="0"/>
    <cellStyle name="Standard 2" xfId="1" xr:uid="{E47A8A2E-CE20-544B-A6FB-0540492EDEF7}"/>
  </cellStyles>
  <dxfs count="174">
    <dxf>
      <fill>
        <patternFill>
          <fgColor theme="5"/>
          <bgColor theme="5"/>
        </patternFill>
      </fill>
    </dxf>
    <dxf>
      <fill>
        <patternFill>
          <fgColor theme="5"/>
          <bgColor theme="5"/>
        </patternFill>
      </fill>
    </dxf>
    <dxf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theme="4" tint="-0.24994659260841701"/>
        </patternFill>
      </fill>
    </dxf>
    <dxf>
      <fill>
        <patternFill>
          <fgColor theme="4"/>
          <bgColor theme="4"/>
        </patternFill>
      </fill>
    </dxf>
    <dxf>
      <fill>
        <patternFill>
          <bgColor theme="0"/>
        </patternFill>
      </fill>
    </dxf>
    <dxf>
      <font>
        <color theme="8" tint="0.59996337778862885"/>
      </font>
      <fill>
        <patternFill>
          <fgColor theme="8" tint="0.59996337778862885"/>
          <bgColor theme="8" tint="0.59996337778862885"/>
        </patternFill>
      </fill>
    </dxf>
    <dxf>
      <font>
        <color theme="8" tint="0.59996337778862885"/>
      </font>
      <fill>
        <patternFill>
          <fgColor theme="8" tint="0.59996337778862885"/>
          <bgColor theme="8" tint="0.5999633777886288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5"/>
      </font>
      <fill>
        <patternFill>
          <fgColor theme="5"/>
          <bgColor theme="5"/>
        </patternFill>
      </fill>
    </dxf>
    <dxf>
      <fill>
        <patternFill>
          <fgColor theme="5"/>
          <bgColor theme="5"/>
        </patternFill>
      </fill>
    </dxf>
    <dxf>
      <fill>
        <patternFill>
          <fgColor theme="5"/>
          <bgColor theme="5"/>
        </patternFill>
      </fill>
    </dxf>
    <dxf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1"/>
      </font>
      <fill>
        <patternFill>
          <fgColor theme="5"/>
          <bgColor theme="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theme="4" tint="-0.24994659260841701"/>
        </patternFill>
      </fill>
    </dxf>
    <dxf>
      <fill>
        <patternFill>
          <fgColor theme="4"/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theme="4" tint="-0.24994659260841701"/>
        </patternFill>
      </fill>
    </dxf>
    <dxf>
      <fill>
        <patternFill>
          <fgColor theme="4"/>
          <bgColor theme="4"/>
        </patternFill>
      </fill>
    </dxf>
    <dxf>
      <fill>
        <patternFill>
          <bgColor theme="0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8" tint="0.59996337778862885"/>
      </font>
      <fill>
        <patternFill>
          <fgColor theme="8" tint="0.59996337778862885"/>
          <bgColor theme="8" tint="0.59996337778862885"/>
        </patternFill>
      </fill>
    </dxf>
    <dxf>
      <font>
        <color theme="8" tint="0.59996337778862885"/>
      </font>
      <fill>
        <patternFill>
          <fgColor theme="8" tint="0.59996337778862885"/>
          <bgColor theme="8" tint="0.5999633777886288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theme="4" tint="-0.24994659260841701"/>
        </patternFill>
      </fill>
    </dxf>
    <dxf>
      <fill>
        <patternFill>
          <fgColor theme="4"/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theme="4" tint="-0.24994659260841701"/>
        </patternFill>
      </fill>
    </dxf>
    <dxf>
      <fill>
        <patternFill>
          <fgColor theme="4"/>
          <bgColor theme="4"/>
        </patternFill>
      </fill>
    </dxf>
    <dxf>
      <fill>
        <patternFill patternType="darkUp">
          <fgColor theme="4"/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theme="4" tint="-0.24994659260841701"/>
        </patternFill>
      </fill>
    </dxf>
    <dxf>
      <fill>
        <patternFill>
          <fgColor theme="4"/>
          <bgColor theme="4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4"/>
      </font>
      <fill>
        <patternFill>
          <fgColor theme="4"/>
          <bgColor theme="4"/>
        </patternFill>
      </fill>
    </dxf>
    <dxf>
      <font>
        <color theme="5"/>
      </font>
      <fill>
        <patternFill>
          <fgColor theme="5"/>
          <bgColor theme="5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1"/>
      </font>
      <fill>
        <patternFill>
          <fgColor theme="5"/>
          <bgColor theme="5"/>
        </patternFill>
      </fill>
    </dxf>
    <dxf>
      <font>
        <color theme="9"/>
      </font>
      <fill>
        <patternFill>
          <fgColor theme="9"/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theme="4" tint="-0.24994659260841701"/>
        </patternFill>
      </fill>
    </dxf>
    <dxf>
      <fill>
        <patternFill>
          <fgColor theme="4"/>
          <bgColor theme="4"/>
        </patternFill>
      </fill>
    </dxf>
    <dxf>
      <fill>
        <patternFill patternType="darkUp">
          <fgColor theme="4"/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theme="4" tint="-0.24994659260841701"/>
        </patternFill>
      </fill>
    </dxf>
    <dxf>
      <fill>
        <patternFill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3.emf"/><Relationship Id="rId2" Type="http://schemas.openxmlformats.org/officeDocument/2006/relationships/image" Target="../media/image32.emf"/><Relationship Id="rId1" Type="http://schemas.openxmlformats.org/officeDocument/2006/relationships/image" Target="../media/image31.emf"/><Relationship Id="rId4" Type="http://schemas.openxmlformats.org/officeDocument/2006/relationships/image" Target="../media/image34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23.emf"/><Relationship Id="rId13" Type="http://schemas.openxmlformats.org/officeDocument/2006/relationships/image" Target="../media/image28.emf"/><Relationship Id="rId3" Type="http://schemas.openxmlformats.org/officeDocument/2006/relationships/image" Target="../media/image18.emf"/><Relationship Id="rId7" Type="http://schemas.openxmlformats.org/officeDocument/2006/relationships/image" Target="../media/image22.emf"/><Relationship Id="rId12" Type="http://schemas.openxmlformats.org/officeDocument/2006/relationships/image" Target="../media/image27.emf"/><Relationship Id="rId2" Type="http://schemas.openxmlformats.org/officeDocument/2006/relationships/image" Target="../media/image17.emf"/><Relationship Id="rId1" Type="http://schemas.openxmlformats.org/officeDocument/2006/relationships/image" Target="../media/image16.emf"/><Relationship Id="rId6" Type="http://schemas.openxmlformats.org/officeDocument/2006/relationships/image" Target="../media/image21.emf"/><Relationship Id="rId11" Type="http://schemas.openxmlformats.org/officeDocument/2006/relationships/image" Target="../media/image26.emf"/><Relationship Id="rId5" Type="http://schemas.openxmlformats.org/officeDocument/2006/relationships/image" Target="../media/image20.emf"/><Relationship Id="rId15" Type="http://schemas.openxmlformats.org/officeDocument/2006/relationships/image" Target="../media/image30.emf"/><Relationship Id="rId10" Type="http://schemas.openxmlformats.org/officeDocument/2006/relationships/image" Target="../media/image25.emf"/><Relationship Id="rId4" Type="http://schemas.openxmlformats.org/officeDocument/2006/relationships/image" Target="../media/image19.emf"/><Relationship Id="rId9" Type="http://schemas.openxmlformats.org/officeDocument/2006/relationships/image" Target="../media/image24.emf"/><Relationship Id="rId14" Type="http://schemas.openxmlformats.org/officeDocument/2006/relationships/image" Target="../media/image29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7.emf"/><Relationship Id="rId2" Type="http://schemas.openxmlformats.org/officeDocument/2006/relationships/image" Target="../media/image36.emf"/><Relationship Id="rId1" Type="http://schemas.openxmlformats.org/officeDocument/2006/relationships/image" Target="../media/image35.emf"/><Relationship Id="rId4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254000</xdr:colOff>
          <xdr:row>5</xdr:row>
          <xdr:rowOff>50800</xdr:rowOff>
        </xdr:from>
        <xdr:to>
          <xdr:col>28</xdr:col>
          <xdr:colOff>482600</xdr:colOff>
          <xdr:row>18</xdr:row>
          <xdr:rowOff>152400</xdr:rowOff>
        </xdr:to>
        <xdr:pic>
          <xdr:nvPicPr>
            <xdr:cNvPr id="2" name="Grafik 1">
              <a:extLst>
                <a:ext uri="{FF2B5EF4-FFF2-40B4-BE49-F238E27FC236}">
                  <a16:creationId xmlns:a16="http://schemas.microsoft.com/office/drawing/2014/main" id="{B21AA94C-4DA9-3417-9254-E9272E0AFC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1:$D$6" spid="_x0000_s32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811000" y="1066800"/>
              <a:ext cx="11785600" cy="27432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254000</xdr:colOff>
          <xdr:row>19</xdr:row>
          <xdr:rowOff>114300</xdr:rowOff>
        </xdr:from>
        <xdr:to>
          <xdr:col>28</xdr:col>
          <xdr:colOff>482600</xdr:colOff>
          <xdr:row>22</xdr:row>
          <xdr:rowOff>190500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55EF275E-877B-9025-32F7-3110D8BDFC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7:$D$9" spid="_x0000_s323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811000" y="3975100"/>
              <a:ext cx="11785600" cy="6858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279400</xdr:colOff>
          <xdr:row>24</xdr:row>
          <xdr:rowOff>76200</xdr:rowOff>
        </xdr:from>
        <xdr:to>
          <xdr:col>28</xdr:col>
          <xdr:colOff>508000</xdr:colOff>
          <xdr:row>28</xdr:row>
          <xdr:rowOff>177800</xdr:rowOff>
        </xdr:to>
        <xdr:pic>
          <xdr:nvPicPr>
            <xdr:cNvPr id="4" name="Grafik 3">
              <a:extLst>
                <a:ext uri="{FF2B5EF4-FFF2-40B4-BE49-F238E27FC236}">
                  <a16:creationId xmlns:a16="http://schemas.microsoft.com/office/drawing/2014/main" id="{E5EA4051-570E-DCDD-55F1-EFAA82A2B0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10:$D$13" spid="_x0000_s3231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836400" y="4953000"/>
              <a:ext cx="11785600" cy="914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228600</xdr:colOff>
          <xdr:row>30</xdr:row>
          <xdr:rowOff>38100</xdr:rowOff>
        </xdr:from>
        <xdr:to>
          <xdr:col>28</xdr:col>
          <xdr:colOff>457200</xdr:colOff>
          <xdr:row>33</xdr:row>
          <xdr:rowOff>114300</xdr:rowOff>
        </xdr:to>
        <xdr:pic>
          <xdr:nvPicPr>
            <xdr:cNvPr id="5" name="Grafik 4">
              <a:extLst>
                <a:ext uri="{FF2B5EF4-FFF2-40B4-BE49-F238E27FC236}">
                  <a16:creationId xmlns:a16="http://schemas.microsoft.com/office/drawing/2014/main" id="{A9E99546-A7A3-DA6A-D5E0-EBEF3C4694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14:$D$16" spid="_x0000_s3231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785600" y="6134100"/>
              <a:ext cx="11785600" cy="6858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266700</xdr:colOff>
          <xdr:row>35</xdr:row>
          <xdr:rowOff>0</xdr:rowOff>
        </xdr:from>
        <xdr:to>
          <xdr:col>28</xdr:col>
          <xdr:colOff>495300</xdr:colOff>
          <xdr:row>37</xdr:row>
          <xdr:rowOff>50800</xdr:rowOff>
        </xdr:to>
        <xdr:pic>
          <xdr:nvPicPr>
            <xdr:cNvPr id="6" name="Grafik 5">
              <a:extLst>
                <a:ext uri="{FF2B5EF4-FFF2-40B4-BE49-F238E27FC236}">
                  <a16:creationId xmlns:a16="http://schemas.microsoft.com/office/drawing/2014/main" id="{0472D4D4-5722-200F-CF0D-EDCE400F13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17:$D$18" spid="_x0000_s3231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823700" y="7112000"/>
              <a:ext cx="11785600" cy="4572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292100</xdr:colOff>
          <xdr:row>38</xdr:row>
          <xdr:rowOff>38100</xdr:rowOff>
        </xdr:from>
        <xdr:to>
          <xdr:col>28</xdr:col>
          <xdr:colOff>520700</xdr:colOff>
          <xdr:row>46</xdr:row>
          <xdr:rowOff>12700</xdr:rowOff>
        </xdr:to>
        <xdr:pic>
          <xdr:nvPicPr>
            <xdr:cNvPr id="7" name="Grafik 6">
              <a:extLst>
                <a:ext uri="{FF2B5EF4-FFF2-40B4-BE49-F238E27FC236}">
                  <a16:creationId xmlns:a16="http://schemas.microsoft.com/office/drawing/2014/main" id="{E141188C-E164-340A-7DA0-CFC11D5C5DE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19:$D$25" spid="_x0000_s3231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1849100" y="7759700"/>
              <a:ext cx="11785600" cy="16002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254000</xdr:colOff>
          <xdr:row>47</xdr:row>
          <xdr:rowOff>25400</xdr:rowOff>
        </xdr:from>
        <xdr:to>
          <xdr:col>28</xdr:col>
          <xdr:colOff>482600</xdr:colOff>
          <xdr:row>51</xdr:row>
          <xdr:rowOff>127000</xdr:rowOff>
        </xdr:to>
        <xdr:pic>
          <xdr:nvPicPr>
            <xdr:cNvPr id="8" name="Grafik 7">
              <a:extLst>
                <a:ext uri="{FF2B5EF4-FFF2-40B4-BE49-F238E27FC236}">
                  <a16:creationId xmlns:a16="http://schemas.microsoft.com/office/drawing/2014/main" id="{679DE745-519E-6905-5F1F-2329BF6A72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26:$D$29" spid="_x0000_s32315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11811000" y="9575800"/>
              <a:ext cx="11785600" cy="914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203200</xdr:colOff>
          <xdr:row>52</xdr:row>
          <xdr:rowOff>190500</xdr:rowOff>
        </xdr:from>
        <xdr:to>
          <xdr:col>28</xdr:col>
          <xdr:colOff>431800</xdr:colOff>
          <xdr:row>56</xdr:row>
          <xdr:rowOff>63500</xdr:rowOff>
        </xdr:to>
        <xdr:pic>
          <xdr:nvPicPr>
            <xdr:cNvPr id="9" name="Grafik 8">
              <a:extLst>
                <a:ext uri="{FF2B5EF4-FFF2-40B4-BE49-F238E27FC236}">
                  <a16:creationId xmlns:a16="http://schemas.microsoft.com/office/drawing/2014/main" id="{E6E117F9-0F1C-C7E0-C402-35953484FA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30:$D$32" spid="_x0000_s32316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11760200" y="10756900"/>
              <a:ext cx="11785600" cy="6858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215900</xdr:colOff>
          <xdr:row>57</xdr:row>
          <xdr:rowOff>177800</xdr:rowOff>
        </xdr:from>
        <xdr:to>
          <xdr:col>28</xdr:col>
          <xdr:colOff>444500</xdr:colOff>
          <xdr:row>61</xdr:row>
          <xdr:rowOff>50800</xdr:rowOff>
        </xdr:to>
        <xdr:pic>
          <xdr:nvPicPr>
            <xdr:cNvPr id="10" name="Grafik 9">
              <a:extLst>
                <a:ext uri="{FF2B5EF4-FFF2-40B4-BE49-F238E27FC236}">
                  <a16:creationId xmlns:a16="http://schemas.microsoft.com/office/drawing/2014/main" id="{EF264FA9-2C07-E43E-376B-4280871AC9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33:$D$35" spid="_x0000_s32317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11772900" y="11760200"/>
              <a:ext cx="11785600" cy="6858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228600</xdr:colOff>
          <xdr:row>62</xdr:row>
          <xdr:rowOff>0</xdr:rowOff>
        </xdr:from>
        <xdr:to>
          <xdr:col>28</xdr:col>
          <xdr:colOff>457200</xdr:colOff>
          <xdr:row>64</xdr:row>
          <xdr:rowOff>50800</xdr:rowOff>
        </xdr:to>
        <xdr:pic>
          <xdr:nvPicPr>
            <xdr:cNvPr id="11" name="Grafik 10">
              <a:extLst>
                <a:ext uri="{FF2B5EF4-FFF2-40B4-BE49-F238E27FC236}">
                  <a16:creationId xmlns:a16="http://schemas.microsoft.com/office/drawing/2014/main" id="{08875EFB-DD28-27FA-1FCD-199FCEB8DE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36:$D$37" spid="_x0000_s32318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11785600" y="12598400"/>
              <a:ext cx="11785600" cy="4572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139700</xdr:colOff>
          <xdr:row>66</xdr:row>
          <xdr:rowOff>152400</xdr:rowOff>
        </xdr:from>
        <xdr:to>
          <xdr:col>28</xdr:col>
          <xdr:colOff>368300</xdr:colOff>
          <xdr:row>69</xdr:row>
          <xdr:rowOff>0</xdr:rowOff>
        </xdr:to>
        <xdr:pic>
          <xdr:nvPicPr>
            <xdr:cNvPr id="12" name="Grafik 11">
              <a:extLst>
                <a:ext uri="{FF2B5EF4-FFF2-40B4-BE49-F238E27FC236}">
                  <a16:creationId xmlns:a16="http://schemas.microsoft.com/office/drawing/2014/main" id="{38195B58-FA14-CC22-14FB-C5A57C0F102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38:$D$39" spid="_x0000_s32319"/>
                </a:ext>
              </a:extLst>
            </xdr:cNvPicPr>
          </xdr:nvPicPr>
          <xdr:blipFill>
            <a:blip xmlns:r="http://schemas.openxmlformats.org/officeDocument/2006/relationships" r:embed="rId11"/>
            <a:srcRect/>
            <a:stretch>
              <a:fillRect/>
            </a:stretch>
          </xdr:blipFill>
          <xdr:spPr bwMode="auto">
            <a:xfrm>
              <a:off x="11696700" y="13563600"/>
              <a:ext cx="11785600" cy="4572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368300</xdr:colOff>
          <xdr:row>70</xdr:row>
          <xdr:rowOff>190500</xdr:rowOff>
        </xdr:from>
        <xdr:to>
          <xdr:col>28</xdr:col>
          <xdr:colOff>596900</xdr:colOff>
          <xdr:row>73</xdr:row>
          <xdr:rowOff>38100</xdr:rowOff>
        </xdr:to>
        <xdr:pic>
          <xdr:nvPicPr>
            <xdr:cNvPr id="13" name="Grafik 12">
              <a:extLst>
                <a:ext uri="{FF2B5EF4-FFF2-40B4-BE49-F238E27FC236}">
                  <a16:creationId xmlns:a16="http://schemas.microsoft.com/office/drawing/2014/main" id="{0E315739-38BF-DE39-A770-98324CD527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40:$D$41" spid="_x0000_s32320"/>
                </a:ext>
              </a:extLst>
            </xdr:cNvPicPr>
          </xdr:nvPicPr>
          <xdr:blipFill>
            <a:blip xmlns:r="http://schemas.openxmlformats.org/officeDocument/2006/relationships" r:embed="rId12"/>
            <a:srcRect/>
            <a:stretch>
              <a:fillRect/>
            </a:stretch>
          </xdr:blipFill>
          <xdr:spPr bwMode="auto">
            <a:xfrm>
              <a:off x="11925300" y="14414500"/>
              <a:ext cx="11785600" cy="4572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254000</xdr:colOff>
          <xdr:row>74</xdr:row>
          <xdr:rowOff>101600</xdr:rowOff>
        </xdr:from>
        <xdr:to>
          <xdr:col>28</xdr:col>
          <xdr:colOff>482600</xdr:colOff>
          <xdr:row>76</xdr:row>
          <xdr:rowOff>152400</xdr:rowOff>
        </xdr:to>
        <xdr:pic>
          <xdr:nvPicPr>
            <xdr:cNvPr id="14" name="Grafik 13">
              <a:extLst>
                <a:ext uri="{FF2B5EF4-FFF2-40B4-BE49-F238E27FC236}">
                  <a16:creationId xmlns:a16="http://schemas.microsoft.com/office/drawing/2014/main" id="{E46E6AE6-760A-4B84-68AE-EF6131EF25B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42:$D$43" spid="_x0000_s32321"/>
                </a:ext>
              </a:extLst>
            </xdr:cNvPicPr>
          </xdr:nvPicPr>
          <xdr:blipFill>
            <a:blip xmlns:r="http://schemas.openxmlformats.org/officeDocument/2006/relationships" r:embed="rId13"/>
            <a:srcRect/>
            <a:stretch>
              <a:fillRect/>
            </a:stretch>
          </xdr:blipFill>
          <xdr:spPr bwMode="auto">
            <a:xfrm>
              <a:off x="11811000" y="15138400"/>
              <a:ext cx="11785600" cy="4572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457200</xdr:colOff>
          <xdr:row>78</xdr:row>
          <xdr:rowOff>50800</xdr:rowOff>
        </xdr:from>
        <xdr:to>
          <xdr:col>28</xdr:col>
          <xdr:colOff>685800</xdr:colOff>
          <xdr:row>81</xdr:row>
          <xdr:rowOff>127000</xdr:rowOff>
        </xdr:to>
        <xdr:pic>
          <xdr:nvPicPr>
            <xdr:cNvPr id="15" name="Grafik 14">
              <a:extLst>
                <a:ext uri="{FF2B5EF4-FFF2-40B4-BE49-F238E27FC236}">
                  <a16:creationId xmlns:a16="http://schemas.microsoft.com/office/drawing/2014/main" id="{CAC86312-6285-77CC-426B-F778A94A1E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44:$D$46" spid="_x0000_s32322"/>
                </a:ext>
              </a:extLst>
            </xdr:cNvPicPr>
          </xdr:nvPicPr>
          <xdr:blipFill>
            <a:blip xmlns:r="http://schemas.openxmlformats.org/officeDocument/2006/relationships" r:embed="rId14"/>
            <a:srcRect/>
            <a:stretch>
              <a:fillRect/>
            </a:stretch>
          </xdr:blipFill>
          <xdr:spPr bwMode="auto">
            <a:xfrm>
              <a:off x="12014200" y="15900400"/>
              <a:ext cx="11785600" cy="6858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330200</xdr:colOff>
          <xdr:row>83</xdr:row>
          <xdr:rowOff>25400</xdr:rowOff>
        </xdr:from>
        <xdr:to>
          <xdr:col>28</xdr:col>
          <xdr:colOff>558800</xdr:colOff>
          <xdr:row>91</xdr:row>
          <xdr:rowOff>12700</xdr:rowOff>
        </xdr:to>
        <xdr:pic>
          <xdr:nvPicPr>
            <xdr:cNvPr id="16" name="Grafik 15">
              <a:extLst>
                <a:ext uri="{FF2B5EF4-FFF2-40B4-BE49-F238E27FC236}">
                  <a16:creationId xmlns:a16="http://schemas.microsoft.com/office/drawing/2014/main" id="{EFAAB13B-E9FC-4A5E-7878-C6642B6644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1:$D$1" spid="_x0000_s32323"/>
                </a:ext>
              </a:extLst>
            </xdr:cNvPicPr>
          </xdr:nvPicPr>
          <xdr:blipFill>
            <a:blip xmlns:r="http://schemas.openxmlformats.org/officeDocument/2006/relationships" r:embed="rId15"/>
            <a:srcRect/>
            <a:stretch>
              <a:fillRect/>
            </a:stretch>
          </xdr:blipFill>
          <xdr:spPr bwMode="auto">
            <a:xfrm>
              <a:off x="11887200" y="16891000"/>
              <a:ext cx="11785600" cy="16129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812800</xdr:colOff>
          <xdr:row>21</xdr:row>
          <xdr:rowOff>114300</xdr:rowOff>
        </xdr:from>
        <xdr:to>
          <xdr:col>20</xdr:col>
          <xdr:colOff>647700</xdr:colOff>
          <xdr:row>63</xdr:row>
          <xdr:rowOff>152400</xdr:rowOff>
        </xdr:to>
        <xdr:pic>
          <xdr:nvPicPr>
            <xdr:cNvPr id="2" name="Grafik 1">
              <a:extLst>
                <a:ext uri="{FF2B5EF4-FFF2-40B4-BE49-F238E27FC236}">
                  <a16:creationId xmlns:a16="http://schemas.microsoft.com/office/drawing/2014/main" id="{6288061C-E8CD-CE3A-9E20-C38BBCCECF8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2'!$A$1:$D$35" spid="_x0000_s310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80200" y="4381500"/>
              <a:ext cx="10731500" cy="85725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292100</xdr:colOff>
          <xdr:row>21</xdr:row>
          <xdr:rowOff>101600</xdr:rowOff>
        </xdr:from>
        <xdr:to>
          <xdr:col>35</xdr:col>
          <xdr:colOff>520700</xdr:colOff>
          <xdr:row>63</xdr:row>
          <xdr:rowOff>63500</xdr:rowOff>
        </xdr:to>
        <xdr:pic>
          <xdr:nvPicPr>
            <xdr:cNvPr id="4" name="Grafik 3">
              <a:extLst>
                <a:ext uri="{FF2B5EF4-FFF2-40B4-BE49-F238E27FC236}">
                  <a16:creationId xmlns:a16="http://schemas.microsoft.com/office/drawing/2014/main" id="{D410011F-B847-E2F0-034E-4A1265C64F5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4'!$A$1:$D$29" spid="_x0000_s310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894300" y="4368800"/>
              <a:ext cx="11963400" cy="84963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571500</xdr:colOff>
          <xdr:row>16</xdr:row>
          <xdr:rowOff>101600</xdr:rowOff>
        </xdr:from>
        <xdr:to>
          <xdr:col>69</xdr:col>
          <xdr:colOff>800100</xdr:colOff>
          <xdr:row>77</xdr:row>
          <xdr:rowOff>101600</xdr:rowOff>
        </xdr:to>
        <xdr:pic>
          <xdr:nvPicPr>
            <xdr:cNvPr id="6" name="Grafik 5">
              <a:extLst>
                <a:ext uri="{FF2B5EF4-FFF2-40B4-BE49-F238E27FC236}">
                  <a16:creationId xmlns:a16="http://schemas.microsoft.com/office/drawing/2014/main" id="{C35167C8-9DF0-DE93-0DB1-CCE4696D90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3'!$A$1:$D$47" spid="_x0000_s3101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6672500" y="3352800"/>
              <a:ext cx="11963400" cy="123952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279400</xdr:colOff>
          <xdr:row>16</xdr:row>
          <xdr:rowOff>127000</xdr:rowOff>
        </xdr:from>
        <xdr:to>
          <xdr:col>55</xdr:col>
          <xdr:colOff>152400</xdr:colOff>
          <xdr:row>77</xdr:row>
          <xdr:rowOff>114300</xdr:rowOff>
        </xdr:to>
        <xdr:pic>
          <xdr:nvPicPr>
            <xdr:cNvPr id="7" name="Grafik 6">
              <a:extLst>
                <a:ext uri="{FF2B5EF4-FFF2-40B4-BE49-F238E27FC236}">
                  <a16:creationId xmlns:a16="http://schemas.microsoft.com/office/drawing/2014/main" id="{87B6D5EA-1386-187C-C5F0-7C2F73FF85C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Tabelle 1'!$A$1:$D$52" spid="_x0000_s3101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35483800" y="3378200"/>
              <a:ext cx="10769600" cy="123825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ominicbehde\Library\Mobile%20Documents\com~apple~CloudDocs\StadtGesundheit_MA-Thesis\230707_Auswertung_Dokumentenanaly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4F795-ED46-4947-B169-3172C7F136C4}">
  <dimension ref="A1:D55"/>
  <sheetViews>
    <sheetView zoomScale="60" zoomScaleNormal="60" workbookViewId="0">
      <selection activeCell="A19" sqref="A19"/>
    </sheetView>
  </sheetViews>
  <sheetFormatPr baseColWidth="10" defaultRowHeight="15.75"/>
  <cols>
    <col min="1" max="1" width="122.5" customWidth="1"/>
    <col min="2" max="4" width="5.5" bestFit="1" customWidth="1"/>
  </cols>
  <sheetData>
    <row r="1" spans="1:4" ht="61.5">
      <c r="A1" s="6" t="s">
        <v>58</v>
      </c>
      <c r="B1" s="8" t="s">
        <v>10</v>
      </c>
      <c r="C1" s="8" t="s">
        <v>11</v>
      </c>
      <c r="D1" s="8" t="s">
        <v>12</v>
      </c>
    </row>
    <row r="2" spans="1:4" ht="17.100000000000001" customHeight="1">
      <c r="A2" s="28" t="s">
        <v>71</v>
      </c>
      <c r="B2" s="29"/>
      <c r="C2" s="29"/>
      <c r="D2" s="30"/>
    </row>
    <row r="3" spans="1:4">
      <c r="A3" s="3" t="s">
        <v>26</v>
      </c>
      <c r="B3" s="5" t="s">
        <v>13</v>
      </c>
      <c r="C3" s="5" t="s">
        <v>14</v>
      </c>
      <c r="D3" s="5" t="s">
        <v>13</v>
      </c>
    </row>
    <row r="4" spans="1:4">
      <c r="A4" s="3" t="s">
        <v>27</v>
      </c>
      <c r="B4" s="5" t="s">
        <v>13</v>
      </c>
      <c r="C4" s="5" t="s">
        <v>13</v>
      </c>
      <c r="D4" s="5" t="s">
        <v>13</v>
      </c>
    </row>
    <row r="5" spans="1:4">
      <c r="A5" s="3" t="s">
        <v>57</v>
      </c>
      <c r="B5" s="5" t="s">
        <v>13</v>
      </c>
      <c r="C5" s="5" t="s">
        <v>13</v>
      </c>
      <c r="D5" s="5" t="s">
        <v>13</v>
      </c>
    </row>
    <row r="6" spans="1:4">
      <c r="A6" s="3" t="s">
        <v>28</v>
      </c>
      <c r="B6" s="5" t="s">
        <v>25</v>
      </c>
      <c r="C6" s="5" t="s">
        <v>25</v>
      </c>
      <c r="D6" s="5" t="s">
        <v>25</v>
      </c>
    </row>
    <row r="7" spans="1:4">
      <c r="A7" s="3" t="s">
        <v>55</v>
      </c>
      <c r="B7" s="5" t="s">
        <v>14</v>
      </c>
      <c r="C7" s="5" t="s">
        <v>14</v>
      </c>
      <c r="D7" s="5" t="s">
        <v>14</v>
      </c>
    </row>
    <row r="8" spans="1:4" ht="18" customHeight="1">
      <c r="A8" s="3" t="s">
        <v>29</v>
      </c>
      <c r="B8" s="5" t="s">
        <v>14</v>
      </c>
      <c r="C8" s="5" t="s">
        <v>14</v>
      </c>
      <c r="D8" s="5" t="s">
        <v>14</v>
      </c>
    </row>
    <row r="9" spans="1:4" ht="18" customHeight="1">
      <c r="A9" s="6" t="s">
        <v>46</v>
      </c>
      <c r="B9" s="5" t="s">
        <v>13</v>
      </c>
      <c r="C9" s="5" t="s">
        <v>13</v>
      </c>
      <c r="D9" s="5" t="s">
        <v>13</v>
      </c>
    </row>
    <row r="10" spans="1:4" ht="17.100000000000001" customHeight="1">
      <c r="A10" s="27" t="s">
        <v>0</v>
      </c>
      <c r="B10" s="27"/>
      <c r="C10" s="27"/>
      <c r="D10" s="27"/>
    </row>
    <row r="11" spans="1:4" ht="18" customHeight="1">
      <c r="A11" s="6" t="s">
        <v>30</v>
      </c>
      <c r="B11" s="7" t="s">
        <v>13</v>
      </c>
      <c r="C11" s="7" t="s">
        <v>13</v>
      </c>
      <c r="D11" s="7" t="s">
        <v>13</v>
      </c>
    </row>
    <row r="12" spans="1:4" ht="18" customHeight="1">
      <c r="A12" s="6" t="s">
        <v>31</v>
      </c>
      <c r="B12" s="7" t="s">
        <v>14</v>
      </c>
      <c r="C12" s="7" t="s">
        <v>14</v>
      </c>
      <c r="D12" s="7" t="s">
        <v>13</v>
      </c>
    </row>
    <row r="13" spans="1:4" ht="17.100000000000001" customHeight="1">
      <c r="A13" s="27" t="s">
        <v>1</v>
      </c>
      <c r="B13" s="27"/>
      <c r="C13" s="27"/>
      <c r="D13" s="27"/>
    </row>
    <row r="14" spans="1:4" ht="18" customHeight="1">
      <c r="A14" s="6" t="s">
        <v>40</v>
      </c>
      <c r="B14" s="5" t="s">
        <v>14</v>
      </c>
      <c r="C14" s="5" t="s">
        <v>13</v>
      </c>
      <c r="D14" s="5" t="s">
        <v>13</v>
      </c>
    </row>
    <row r="15" spans="1:4" ht="18" customHeight="1">
      <c r="A15" s="6" t="s">
        <v>38</v>
      </c>
      <c r="B15" s="5" t="s">
        <v>13</v>
      </c>
      <c r="C15" s="5" t="s">
        <v>13</v>
      </c>
      <c r="D15" s="5" t="s">
        <v>13</v>
      </c>
    </row>
    <row r="16" spans="1:4" ht="18" customHeight="1">
      <c r="A16" s="6" t="s">
        <v>39</v>
      </c>
      <c r="B16" s="5" t="s">
        <v>13</v>
      </c>
      <c r="C16" s="5" t="s">
        <v>13</v>
      </c>
      <c r="D16" s="5" t="s">
        <v>13</v>
      </c>
    </row>
    <row r="17" spans="1:4" ht="17.100000000000001" customHeight="1">
      <c r="A17" s="27" t="s">
        <v>42</v>
      </c>
      <c r="B17" s="27"/>
      <c r="C17" s="27"/>
      <c r="D17" s="27"/>
    </row>
    <row r="18" spans="1:4" ht="18" customHeight="1">
      <c r="A18" s="6" t="s">
        <v>32</v>
      </c>
      <c r="B18" s="5" t="s">
        <v>14</v>
      </c>
      <c r="C18" s="5" t="s">
        <v>13</v>
      </c>
      <c r="D18" s="5" t="s">
        <v>13</v>
      </c>
    </row>
    <row r="19" spans="1:4" ht="18" customHeight="1">
      <c r="A19" s="6" t="s">
        <v>35</v>
      </c>
      <c r="B19" s="5" t="s">
        <v>14</v>
      </c>
      <c r="C19" s="5" t="s">
        <v>14</v>
      </c>
      <c r="D19" s="5" t="s">
        <v>14</v>
      </c>
    </row>
    <row r="20" spans="1:4" ht="17.100000000000001" customHeight="1">
      <c r="A20" s="27" t="s">
        <v>2</v>
      </c>
      <c r="B20" s="27"/>
      <c r="C20" s="27"/>
      <c r="D20" s="27"/>
    </row>
    <row r="21" spans="1:4">
      <c r="A21" s="6" t="s">
        <v>43</v>
      </c>
      <c r="B21" s="5" t="s">
        <v>13</v>
      </c>
      <c r="C21" s="5" t="s">
        <v>13</v>
      </c>
      <c r="D21" s="5" t="s">
        <v>14</v>
      </c>
    </row>
    <row r="22" spans="1:4">
      <c r="A22" s="27" t="s">
        <v>3</v>
      </c>
      <c r="B22" s="27"/>
      <c r="C22" s="27"/>
      <c r="D22" s="27"/>
    </row>
    <row r="23" spans="1:4">
      <c r="A23" s="6" t="s">
        <v>44</v>
      </c>
      <c r="B23" s="5" t="s">
        <v>13</v>
      </c>
      <c r="C23" s="5" t="s">
        <v>13</v>
      </c>
      <c r="D23" s="5" t="s">
        <v>13</v>
      </c>
    </row>
    <row r="24" spans="1:4">
      <c r="A24" s="3" t="s">
        <v>33</v>
      </c>
      <c r="B24" s="5" t="s">
        <v>14</v>
      </c>
      <c r="C24" s="5" t="s">
        <v>14</v>
      </c>
      <c r="D24" s="5" t="s">
        <v>14</v>
      </c>
    </row>
    <row r="25" spans="1:4">
      <c r="A25" s="3" t="s">
        <v>34</v>
      </c>
      <c r="B25" s="5" t="s">
        <v>13</v>
      </c>
      <c r="C25" s="5" t="s">
        <v>13</v>
      </c>
      <c r="D25" s="5" t="s">
        <v>13</v>
      </c>
    </row>
    <row r="26" spans="1:4">
      <c r="A26" s="3" t="s">
        <v>48</v>
      </c>
      <c r="B26" s="5" t="s">
        <v>13</v>
      </c>
      <c r="C26" s="5" t="s">
        <v>13</v>
      </c>
      <c r="D26" s="5" t="s">
        <v>13</v>
      </c>
    </row>
    <row r="27" spans="1:4">
      <c r="A27" s="3" t="s">
        <v>49</v>
      </c>
      <c r="B27" s="5" t="s">
        <v>13</v>
      </c>
      <c r="C27" s="5" t="s">
        <v>13</v>
      </c>
      <c r="D27" s="5" t="s">
        <v>13</v>
      </c>
    </row>
    <row r="28" spans="1:4">
      <c r="A28" s="3" t="s">
        <v>37</v>
      </c>
      <c r="B28" s="5" t="s">
        <v>13</v>
      </c>
      <c r="C28" s="5" t="s">
        <v>13</v>
      </c>
      <c r="D28" s="5" t="s">
        <v>13</v>
      </c>
    </row>
    <row r="29" spans="1:4">
      <c r="A29" s="27" t="s">
        <v>4</v>
      </c>
      <c r="B29" s="27"/>
      <c r="C29" s="27"/>
      <c r="D29" s="27"/>
    </row>
    <row r="30" spans="1:4" ht="18" customHeight="1">
      <c r="A30" s="3" t="s">
        <v>50</v>
      </c>
      <c r="B30" s="5" t="s">
        <v>13</v>
      </c>
      <c r="C30" s="5" t="s">
        <v>13</v>
      </c>
      <c r="D30" s="5" t="s">
        <v>13</v>
      </c>
    </row>
    <row r="31" spans="1:4" ht="18" customHeight="1">
      <c r="A31" s="3" t="s">
        <v>70</v>
      </c>
      <c r="B31" s="5" t="s">
        <v>14</v>
      </c>
      <c r="C31" s="5" t="s">
        <v>14</v>
      </c>
      <c r="D31" s="5" t="s">
        <v>14</v>
      </c>
    </row>
    <row r="32" spans="1:4" ht="18" customHeight="1">
      <c r="A32" s="3" t="s">
        <v>47</v>
      </c>
      <c r="B32" s="5" t="s">
        <v>13</v>
      </c>
      <c r="C32" s="5" t="s">
        <v>13</v>
      </c>
      <c r="D32" s="5" t="s">
        <v>13</v>
      </c>
    </row>
    <row r="33" spans="1:4" ht="17.100000000000001" customHeight="1">
      <c r="A33" s="27" t="s">
        <v>72</v>
      </c>
      <c r="B33" s="27"/>
      <c r="C33" s="27"/>
      <c r="D33" s="27"/>
    </row>
    <row r="34" spans="1:4" ht="18" customHeight="1">
      <c r="A34" s="3" t="s">
        <v>51</v>
      </c>
      <c r="B34" s="7" t="s">
        <v>13</v>
      </c>
      <c r="C34" s="7" t="s">
        <v>13</v>
      </c>
      <c r="D34" s="7" t="s">
        <v>13</v>
      </c>
    </row>
    <row r="35" spans="1:4" ht="18" customHeight="1">
      <c r="A35" s="3" t="s">
        <v>52</v>
      </c>
      <c r="B35" s="7" t="s">
        <v>13</v>
      </c>
      <c r="C35" s="7" t="s">
        <v>13</v>
      </c>
      <c r="D35" s="7" t="s">
        <v>13</v>
      </c>
    </row>
    <row r="36" spans="1:4">
      <c r="A36" s="27" t="s">
        <v>5</v>
      </c>
      <c r="B36" s="27"/>
      <c r="C36" s="27"/>
      <c r="D36" s="27"/>
    </row>
    <row r="37" spans="1:4">
      <c r="A37" s="3" t="s">
        <v>53</v>
      </c>
      <c r="B37" s="5" t="s">
        <v>14</v>
      </c>
      <c r="C37" s="5" t="s">
        <v>14</v>
      </c>
      <c r="D37" s="5" t="s">
        <v>14</v>
      </c>
    </row>
    <row r="38" spans="1:4">
      <c r="A38" s="27" t="s">
        <v>6</v>
      </c>
      <c r="B38" s="27"/>
      <c r="C38" s="27"/>
      <c r="D38" s="27"/>
    </row>
    <row r="39" spans="1:4">
      <c r="A39" s="3" t="s">
        <v>60</v>
      </c>
      <c r="B39" s="5" t="s">
        <v>13</v>
      </c>
      <c r="C39" s="5" t="s">
        <v>13</v>
      </c>
      <c r="D39" s="5" t="s">
        <v>13</v>
      </c>
    </row>
    <row r="40" spans="1:4">
      <c r="A40" s="3" t="s">
        <v>61</v>
      </c>
      <c r="B40" s="5" t="s">
        <v>13</v>
      </c>
      <c r="C40" s="5" t="s">
        <v>13</v>
      </c>
      <c r="D40" s="5" t="s">
        <v>13</v>
      </c>
    </row>
    <row r="41" spans="1:4">
      <c r="A41" s="27" t="s">
        <v>7</v>
      </c>
      <c r="B41" s="27"/>
      <c r="C41" s="27"/>
      <c r="D41" s="27"/>
    </row>
    <row r="42" spans="1:4">
      <c r="A42" s="6" t="s">
        <v>62</v>
      </c>
      <c r="B42" s="5" t="s">
        <v>13</v>
      </c>
      <c r="C42" s="5" t="s">
        <v>13</v>
      </c>
      <c r="D42" s="5" t="s">
        <v>13</v>
      </c>
    </row>
    <row r="43" spans="1:4">
      <c r="A43" s="27" t="s">
        <v>8</v>
      </c>
      <c r="B43" s="27"/>
      <c r="C43" s="27"/>
      <c r="D43" s="27"/>
    </row>
    <row r="44" spans="1:4">
      <c r="A44" s="6" t="s">
        <v>63</v>
      </c>
      <c r="B44" s="5" t="s">
        <v>13</v>
      </c>
      <c r="C44" s="5" t="s">
        <v>13</v>
      </c>
      <c r="D44" s="5" t="s">
        <v>13</v>
      </c>
    </row>
    <row r="45" spans="1:4">
      <c r="A45" s="27" t="s">
        <v>17</v>
      </c>
      <c r="B45" s="27"/>
      <c r="C45" s="27"/>
      <c r="D45" s="27"/>
    </row>
    <row r="46" spans="1:4">
      <c r="A46" s="6" t="s">
        <v>64</v>
      </c>
      <c r="B46" s="5" t="s">
        <v>13</v>
      </c>
      <c r="C46" s="5" t="s">
        <v>13</v>
      </c>
      <c r="D46" s="5" t="s">
        <v>13</v>
      </c>
    </row>
    <row r="47" spans="1:4">
      <c r="A47" s="27" t="s">
        <v>9</v>
      </c>
      <c r="B47" s="27"/>
      <c r="C47" s="27"/>
      <c r="D47" s="27"/>
    </row>
    <row r="48" spans="1:4">
      <c r="A48" s="6" t="s">
        <v>69</v>
      </c>
      <c r="B48" s="7" t="s">
        <v>13</v>
      </c>
      <c r="C48" s="7" t="s">
        <v>13</v>
      </c>
      <c r="D48" s="7" t="s">
        <v>13</v>
      </c>
    </row>
    <row r="49" spans="1:4">
      <c r="A49" s="27" t="s">
        <v>59</v>
      </c>
      <c r="B49" s="27"/>
      <c r="C49" s="27"/>
      <c r="D49" s="27"/>
    </row>
    <row r="50" spans="1:4">
      <c r="A50" s="6" t="s">
        <v>66</v>
      </c>
      <c r="B50" s="7" t="s">
        <v>13</v>
      </c>
      <c r="C50" s="7" t="s">
        <v>13</v>
      </c>
      <c r="D50" s="7" t="s">
        <v>13</v>
      </c>
    </row>
    <row r="51" spans="1:4">
      <c r="A51" s="24" t="s">
        <v>65</v>
      </c>
      <c r="B51" s="25" t="s">
        <v>13</v>
      </c>
      <c r="C51" s="25" t="s">
        <v>13</v>
      </c>
      <c r="D51" s="25" t="s">
        <v>13</v>
      </c>
    </row>
    <row r="52" spans="1:4">
      <c r="A52" s="4" t="s">
        <v>15</v>
      </c>
      <c r="B52" s="4">
        <v>25.5</v>
      </c>
      <c r="C52" s="4">
        <v>26.5</v>
      </c>
      <c r="D52" s="4">
        <v>28.5</v>
      </c>
    </row>
    <row r="53" spans="1:4" hidden="1">
      <c r="A53" s="1"/>
      <c r="B53" s="5">
        <f>COUNTIF(B3:B51,"Ja")</f>
        <v>25</v>
      </c>
      <c r="C53" s="5">
        <f>COUNTIF(C3:C51,"Ja")</f>
        <v>26</v>
      </c>
      <c r="D53" s="5">
        <f>COUNTIF(D3:D51,"Ja")</f>
        <v>27</v>
      </c>
    </row>
    <row r="54" spans="1:4" hidden="1">
      <c r="A54" s="1"/>
      <c r="B54" s="2">
        <f>COUNTIF(B3:B51,"Nein")</f>
        <v>9</v>
      </c>
      <c r="C54" s="2">
        <f>COUNTIF(C3:C51,"Nein")</f>
        <v>8</v>
      </c>
      <c r="D54" s="2">
        <f>COUNTIF(D3:D51,"Nein")</f>
        <v>7</v>
      </c>
    </row>
    <row r="55" spans="1:4" hidden="1">
      <c r="B55" s="2">
        <f>COUNTIF(B3:B51,"*")</f>
        <v>35</v>
      </c>
      <c r="C55" s="2">
        <f>COUNTIF(C3:C51,"*")</f>
        <v>35</v>
      </c>
      <c r="D55" s="2">
        <f>COUNTIF(D3:D51,"*")</f>
        <v>35</v>
      </c>
    </row>
  </sheetData>
  <mergeCells count="15">
    <mergeCell ref="A22:D22"/>
    <mergeCell ref="A2:D2"/>
    <mergeCell ref="A10:D10"/>
    <mergeCell ref="A13:D13"/>
    <mergeCell ref="A17:D17"/>
    <mergeCell ref="A20:D20"/>
    <mergeCell ref="A43:D43"/>
    <mergeCell ref="A45:D45"/>
    <mergeCell ref="A47:D47"/>
    <mergeCell ref="A49:D49"/>
    <mergeCell ref="A29:D29"/>
    <mergeCell ref="A33:D33"/>
    <mergeCell ref="A36:D36"/>
    <mergeCell ref="A38:D38"/>
    <mergeCell ref="A41:D41"/>
  </mergeCells>
  <conditionalFormatting sqref="B3:D30 B32:D50 C31:D31">
    <cfRule type="containsText" dxfId="173" priority="22" operator="containsText" text="Nein">
      <formula>NOT(ISERROR(SEARCH("Nein",B3)))</formula>
    </cfRule>
    <cfRule type="containsText" dxfId="172" priority="23" operator="containsText" text="Nein">
      <formula>NOT(ISERROR(SEARCH("Nein",B3)))</formula>
    </cfRule>
    <cfRule type="containsText" dxfId="171" priority="24" operator="containsText" text="Ja">
      <formula>NOT(ISERROR(SEARCH("Ja",B3)))</formula>
    </cfRule>
  </conditionalFormatting>
  <conditionalFormatting sqref="B6:D6">
    <cfRule type="containsText" dxfId="170" priority="21" operator="containsText" text="TW">
      <formula>NOT(ISERROR(SEARCH("TW",B6)))</formula>
    </cfRule>
  </conditionalFormatting>
  <conditionalFormatting sqref="B31">
    <cfRule type="containsText" dxfId="169" priority="18" operator="containsText" text="Nein">
      <formula>NOT(ISERROR(SEARCH("Nein",B31)))</formula>
    </cfRule>
    <cfRule type="containsText" dxfId="168" priority="19" operator="containsText" text="Nein">
      <formula>NOT(ISERROR(SEARCH("Nein",B31)))</formula>
    </cfRule>
    <cfRule type="containsText" dxfId="167" priority="20" operator="containsText" text="Ja">
      <formula>NOT(ISERROR(SEARCH("Ja",B31)))</formula>
    </cfRule>
  </conditionalFormatting>
  <conditionalFormatting sqref="A31">
    <cfRule type="containsText" dxfId="166" priority="17" operator="containsText" text="Angestrebt/unspezifisch">
      <formula>NOT(ISERROR(SEARCH("Angestrebt/unspezifisch",A31)))</formula>
    </cfRule>
  </conditionalFormatting>
  <conditionalFormatting sqref="A31">
    <cfRule type="containsText" dxfId="165" priority="9" operator="containsText" text=" | ">
      <formula>NOT(ISERROR(SEARCH(" | ",A31)))</formula>
    </cfRule>
  </conditionalFormatting>
  <conditionalFormatting sqref="A31">
    <cfRule type="containsText" dxfId="164" priority="10" operator="containsText" text="Spezifischer Standard/Ziel ohne messbare Zielvorgabe">
      <formula>NOT(ISERROR(SEARCH("Spezifischer Standard/Ziel ohne messbare Zielvorgabe",A31)))</formula>
    </cfRule>
  </conditionalFormatting>
  <conditionalFormatting sqref="A31">
    <cfRule type="containsText" dxfId="163" priority="14" operator="containsText" text="Spezifischer Standard/Ziel mit messbarer Zielvorgabe">
      <formula>NOT(ISERROR(SEARCH("Spezifischer Standard/Ziel mit messbarer Zielvorgabe",A31)))</formula>
    </cfRule>
    <cfRule type="containsText" dxfId="162" priority="15" operator="containsText" text="Relevante Politiken konnten nicht identifiziert werden">
      <formula>NOT(ISERROR(SEARCH("Relevante Politiken konnten nicht identifiziert werden",A31)))</formula>
    </cfRule>
    <cfRule type="containsText" dxfId="161" priority="16" operator="containsText" text="Spezifischer Standard/Ziel ohne messbare Zielvorgabe">
      <formula>NOT(ISERROR(SEARCH("Spezifischer Standard/Ziel ohne messbare Zielvorgabe",A31)))</formula>
    </cfRule>
  </conditionalFormatting>
  <conditionalFormatting sqref="A31">
    <cfRule type="containsText" dxfId="160" priority="12" operator="containsText" text="Angestrebt/unspezifisch">
      <formula>NOT(ISERROR(SEARCH("Angestrebt/unspezifisch",A31)))</formula>
    </cfRule>
    <cfRule type="containsText" dxfId="159" priority="13" operator="containsText" text="Relevante Politiken konnten nicht identifiziert werden">
      <formula>NOT(ISERROR(SEARCH("Relevante Politiken konnten nicht identifiziert werden",A31)))</formula>
    </cfRule>
  </conditionalFormatting>
  <conditionalFormatting sqref="A31">
    <cfRule type="containsText" dxfId="158" priority="11" operator="containsText" text="Spezifischer Standard/Ziel mit messbarer Zielvorgabe">
      <formula>NOT(ISERROR(SEARCH("Spezifischer Standard/Ziel mit messbarer Zielvorgabe",A31)))</formula>
    </cfRule>
  </conditionalFormatting>
  <conditionalFormatting sqref="A2:D2">
    <cfRule type="containsText" dxfId="157" priority="1" operator="containsText" text=" | ">
      <formula>NOT(ISERROR(SEARCH(" | ",A2)))</formula>
    </cfRule>
  </conditionalFormatting>
  <conditionalFormatting sqref="A2:D2">
    <cfRule type="containsText" dxfId="156" priority="6" operator="containsText" text="Spezifischer Standard/Ziel mit messbarer Zielvorgabe">
      <formula>NOT(ISERROR(SEARCH("Spezifischer Standard/Ziel mit messbarer Zielvorgabe",A2)))</formula>
    </cfRule>
    <cfRule type="containsText" dxfId="155" priority="7" operator="containsText" text="Relevante Politiken konnten nicht identifiziert werden">
      <formula>NOT(ISERROR(SEARCH("Relevante Politiken konnten nicht identifiziert werden",A2)))</formula>
    </cfRule>
    <cfRule type="containsText" dxfId="154" priority="8" operator="containsText" text="Spezifischer Standard/Ziel ohne messbare Zielvorgabe">
      <formula>NOT(ISERROR(SEARCH("Spezifischer Standard/Ziel ohne messbare Zielvorgabe",A2)))</formula>
    </cfRule>
  </conditionalFormatting>
  <conditionalFormatting sqref="A2:D2">
    <cfRule type="containsText" dxfId="153" priority="4" operator="containsText" text="Angestrebt/unspezifisch">
      <formula>NOT(ISERROR(SEARCH("Angestrebt/unspezifisch",A2)))</formula>
    </cfRule>
    <cfRule type="containsText" dxfId="152" priority="5" operator="containsText" text="Relevante Politiken konnten nicht identifiziert werden">
      <formula>NOT(ISERROR(SEARCH("Relevante Politiken konnten nicht identifiziert werden",A2)))</formula>
    </cfRule>
  </conditionalFormatting>
  <conditionalFormatting sqref="A2:D2">
    <cfRule type="containsText" dxfId="151" priority="3" operator="containsText" text="Spezifischer Standard/Ziel mit messbarer Zielvorgabe">
      <formula>NOT(ISERROR(SEARCH("Spezifischer Standard/Ziel mit messbarer Zielvorgabe",A2)))</formula>
    </cfRule>
  </conditionalFormatting>
  <conditionalFormatting sqref="A2:D2">
    <cfRule type="containsText" dxfId="150" priority="2" operator="containsText" text="Spezifischer Standard/Ziel ohne messbare Zielvorgabe">
      <formula>NOT(ISERROR(SEARCH("Spezifischer Standard/Ziel ohne messbare Zielvorgabe",A2)))</formula>
    </cfRule>
  </conditionalFormatting>
  <printOptions horizontalCentered="1"/>
  <pageMargins left="0" right="0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B0474-8E46-8F4B-B454-0EF8C7DDF845}">
  <dimension ref="A1:D38"/>
  <sheetViews>
    <sheetView zoomScale="65" zoomScaleNormal="140" workbookViewId="0">
      <selection activeCell="D51" sqref="D51"/>
    </sheetView>
  </sheetViews>
  <sheetFormatPr baseColWidth="10" defaultRowHeight="15.75"/>
  <cols>
    <col min="1" max="1" width="122" bestFit="1" customWidth="1"/>
    <col min="2" max="4" width="5.5" bestFit="1" customWidth="1"/>
  </cols>
  <sheetData>
    <row r="1" spans="1:4" ht="61.5">
      <c r="A1" s="6" t="s">
        <v>58</v>
      </c>
      <c r="B1" s="8" t="s">
        <v>10</v>
      </c>
      <c r="C1" s="8" t="s">
        <v>11</v>
      </c>
      <c r="D1" s="8" t="s">
        <v>12</v>
      </c>
    </row>
    <row r="2" spans="1:4" ht="17.100000000000001" customHeight="1">
      <c r="A2" s="28" t="s">
        <v>71</v>
      </c>
      <c r="B2" s="29"/>
      <c r="C2" s="29"/>
      <c r="D2" s="30"/>
    </row>
    <row r="3" spans="1:4">
      <c r="A3" s="3" t="s">
        <v>26</v>
      </c>
      <c r="B3" s="5" t="s">
        <v>13</v>
      </c>
      <c r="C3" s="5" t="s">
        <v>14</v>
      </c>
      <c r="D3" s="5" t="s">
        <v>13</v>
      </c>
    </row>
    <row r="4" spans="1:4">
      <c r="A4" s="3" t="s">
        <v>27</v>
      </c>
      <c r="B4" s="5" t="s">
        <v>13</v>
      </c>
      <c r="C4" s="5" t="s">
        <v>13</v>
      </c>
      <c r="D4" s="5" t="s">
        <v>13</v>
      </c>
    </row>
    <row r="5" spans="1:4">
      <c r="A5" s="3" t="s">
        <v>57</v>
      </c>
      <c r="B5" s="5" t="s">
        <v>13</v>
      </c>
      <c r="C5" s="5" t="s">
        <v>13</v>
      </c>
      <c r="D5" s="5" t="s">
        <v>13</v>
      </c>
    </row>
    <row r="6" spans="1:4">
      <c r="A6" s="3" t="s">
        <v>28</v>
      </c>
      <c r="B6" s="5" t="s">
        <v>25</v>
      </c>
      <c r="C6" s="5" t="s">
        <v>25</v>
      </c>
      <c r="D6" s="5" t="s">
        <v>25</v>
      </c>
    </row>
    <row r="7" spans="1:4">
      <c r="A7" s="3" t="s">
        <v>56</v>
      </c>
      <c r="B7" s="5" t="s">
        <v>14</v>
      </c>
      <c r="C7" s="5" t="s">
        <v>14</v>
      </c>
      <c r="D7" s="5" t="s">
        <v>14</v>
      </c>
    </row>
    <row r="8" spans="1:4" ht="18" customHeight="1">
      <c r="A8" s="3" t="s">
        <v>29</v>
      </c>
      <c r="B8" s="5" t="s">
        <v>14</v>
      </c>
      <c r="C8" s="5" t="s">
        <v>14</v>
      </c>
      <c r="D8" s="5" t="s">
        <v>14</v>
      </c>
    </row>
    <row r="9" spans="1:4">
      <c r="A9" s="27" t="s">
        <v>0</v>
      </c>
      <c r="B9" s="27"/>
      <c r="C9" s="27"/>
      <c r="D9" s="27"/>
    </row>
    <row r="10" spans="1:4">
      <c r="A10" s="6" t="s">
        <v>30</v>
      </c>
      <c r="B10" s="7" t="s">
        <v>13</v>
      </c>
      <c r="C10" s="7" t="s">
        <v>13</v>
      </c>
      <c r="D10" s="7" t="s">
        <v>13</v>
      </c>
    </row>
    <row r="11" spans="1:4">
      <c r="A11" s="6" t="s">
        <v>31</v>
      </c>
      <c r="B11" s="7" t="s">
        <v>14</v>
      </c>
      <c r="C11" s="7" t="s">
        <v>14</v>
      </c>
      <c r="D11" s="7" t="s">
        <v>13</v>
      </c>
    </row>
    <row r="12" spans="1:4">
      <c r="A12" s="27" t="s">
        <v>1</v>
      </c>
      <c r="B12" s="27"/>
      <c r="C12" s="27"/>
      <c r="D12" s="27"/>
    </row>
    <row r="13" spans="1:4">
      <c r="A13" s="6" t="s">
        <v>40</v>
      </c>
      <c r="B13" s="5" t="s">
        <v>14</v>
      </c>
      <c r="C13" s="5" t="s">
        <v>13</v>
      </c>
      <c r="D13" s="5" t="s">
        <v>13</v>
      </c>
    </row>
    <row r="14" spans="1:4">
      <c r="A14" s="27" t="s">
        <v>41</v>
      </c>
      <c r="B14" s="27"/>
      <c r="C14" s="27"/>
      <c r="D14" s="27"/>
    </row>
    <row r="15" spans="1:4">
      <c r="A15" s="6" t="s">
        <v>32</v>
      </c>
      <c r="B15" s="5" t="s">
        <v>14</v>
      </c>
      <c r="C15" s="5" t="s">
        <v>13</v>
      </c>
      <c r="D15" s="5" t="s">
        <v>13</v>
      </c>
    </row>
    <row r="16" spans="1:4">
      <c r="A16" s="6" t="s">
        <v>35</v>
      </c>
      <c r="B16" s="5" t="s">
        <v>14</v>
      </c>
      <c r="C16" s="5" t="s">
        <v>14</v>
      </c>
      <c r="D16" s="5" t="s">
        <v>14</v>
      </c>
    </row>
    <row r="17" spans="1:4">
      <c r="A17" s="27" t="s">
        <v>2</v>
      </c>
      <c r="B17" s="27"/>
      <c r="C17" s="27"/>
      <c r="D17" s="27"/>
    </row>
    <row r="18" spans="1:4">
      <c r="A18" s="6" t="s">
        <v>43</v>
      </c>
      <c r="B18" s="5" t="s">
        <v>13</v>
      </c>
      <c r="C18" s="5" t="s">
        <v>13</v>
      </c>
      <c r="D18" s="5" t="s">
        <v>14</v>
      </c>
    </row>
    <row r="19" spans="1:4">
      <c r="A19" s="27" t="s">
        <v>3</v>
      </c>
      <c r="B19" s="27"/>
      <c r="C19" s="27"/>
      <c r="D19" s="27"/>
    </row>
    <row r="20" spans="1:4">
      <c r="A20" s="6" t="s">
        <v>45</v>
      </c>
      <c r="B20" s="5" t="s">
        <v>13</v>
      </c>
      <c r="C20" s="5" t="s">
        <v>13</v>
      </c>
      <c r="D20" s="5" t="s">
        <v>13</v>
      </c>
    </row>
    <row r="21" spans="1:4">
      <c r="A21" s="3" t="s">
        <v>33</v>
      </c>
      <c r="B21" s="23" t="s">
        <v>14</v>
      </c>
      <c r="C21" s="5" t="s">
        <v>14</v>
      </c>
      <c r="D21" s="5" t="s">
        <v>14</v>
      </c>
    </row>
    <row r="22" spans="1:4">
      <c r="A22" s="3" t="s">
        <v>34</v>
      </c>
      <c r="B22" s="5" t="s">
        <v>13</v>
      </c>
      <c r="C22" s="5" t="s">
        <v>13</v>
      </c>
      <c r="D22" s="5" t="s">
        <v>13</v>
      </c>
    </row>
    <row r="23" spans="1:4">
      <c r="A23" s="3" t="s">
        <v>48</v>
      </c>
      <c r="B23" s="5" t="s">
        <v>13</v>
      </c>
      <c r="C23" s="5" t="s">
        <v>13</v>
      </c>
      <c r="D23" s="5" t="s">
        <v>13</v>
      </c>
    </row>
    <row r="24" spans="1:4">
      <c r="A24" s="3" t="s">
        <v>36</v>
      </c>
      <c r="B24" s="5" t="s">
        <v>13</v>
      </c>
      <c r="C24" s="5" t="s">
        <v>13</v>
      </c>
      <c r="D24" s="5" t="s">
        <v>13</v>
      </c>
    </row>
    <row r="25" spans="1:4">
      <c r="A25" s="3" t="s">
        <v>37</v>
      </c>
      <c r="B25" s="5" t="s">
        <v>13</v>
      </c>
      <c r="C25" s="5" t="s">
        <v>13</v>
      </c>
      <c r="D25" s="5" t="s">
        <v>13</v>
      </c>
    </row>
    <row r="26" spans="1:4">
      <c r="A26" s="27" t="s">
        <v>4</v>
      </c>
      <c r="B26" s="27"/>
      <c r="C26" s="27"/>
      <c r="D26" s="27"/>
    </row>
    <row r="27" spans="1:4">
      <c r="A27" s="3" t="s">
        <v>50</v>
      </c>
      <c r="B27" s="5" t="s">
        <v>13</v>
      </c>
      <c r="C27" s="5" t="s">
        <v>13</v>
      </c>
      <c r="D27" s="5" t="s">
        <v>13</v>
      </c>
    </row>
    <row r="28" spans="1:4">
      <c r="A28" s="3" t="s">
        <v>70</v>
      </c>
      <c r="B28" s="5" t="s">
        <v>14</v>
      </c>
      <c r="C28" s="5" t="s">
        <v>14</v>
      </c>
      <c r="D28" s="5" t="s">
        <v>14</v>
      </c>
    </row>
    <row r="29" spans="1:4">
      <c r="A29" s="3" t="s">
        <v>54</v>
      </c>
      <c r="B29" s="5" t="s">
        <v>13</v>
      </c>
      <c r="C29" s="5" t="s">
        <v>13</v>
      </c>
      <c r="D29" s="5" t="s">
        <v>13</v>
      </c>
    </row>
    <row r="30" spans="1:4">
      <c r="A30" s="27" t="s">
        <v>72</v>
      </c>
      <c r="B30" s="27"/>
      <c r="C30" s="27"/>
      <c r="D30" s="27"/>
    </row>
    <row r="31" spans="1:4">
      <c r="A31" s="3" t="s">
        <v>51</v>
      </c>
      <c r="B31" s="7" t="s">
        <v>13</v>
      </c>
      <c r="C31" s="7" t="s">
        <v>13</v>
      </c>
      <c r="D31" s="7" t="s">
        <v>13</v>
      </c>
    </row>
    <row r="32" spans="1:4">
      <c r="A32" s="3" t="s">
        <v>52</v>
      </c>
      <c r="B32" s="7" t="s">
        <v>13</v>
      </c>
      <c r="C32" s="7" t="s">
        <v>13</v>
      </c>
      <c r="D32" s="7" t="s">
        <v>13</v>
      </c>
    </row>
    <row r="33" spans="1:4">
      <c r="A33" s="27" t="s">
        <v>5</v>
      </c>
      <c r="B33" s="27"/>
      <c r="C33" s="27"/>
      <c r="D33" s="27"/>
    </row>
    <row r="34" spans="1:4">
      <c r="A34" s="3" t="s">
        <v>53</v>
      </c>
      <c r="B34" s="5" t="s">
        <v>14</v>
      </c>
      <c r="C34" s="5" t="s">
        <v>14</v>
      </c>
      <c r="D34" s="5" t="s">
        <v>14</v>
      </c>
    </row>
    <row r="35" spans="1:4">
      <c r="A35" s="4" t="s">
        <v>16</v>
      </c>
      <c r="B35" s="4">
        <v>14.5</v>
      </c>
      <c r="C35" s="4">
        <v>15.5</v>
      </c>
      <c r="D35" s="4">
        <v>16.5</v>
      </c>
    </row>
    <row r="36" spans="1:4" hidden="1">
      <c r="A36" s="1"/>
      <c r="B36" s="5">
        <f>COUNTIF(B3:B34,"Ja")</f>
        <v>14</v>
      </c>
      <c r="C36" s="5">
        <f>COUNTIF(C3:C34,"Ja")</f>
        <v>15</v>
      </c>
      <c r="D36" s="5">
        <f>COUNTIF(D3:D34,"Ja")</f>
        <v>16</v>
      </c>
    </row>
    <row r="37" spans="1:4" hidden="1">
      <c r="A37" s="1"/>
      <c r="B37" s="2">
        <f>COUNTIF(B3:B36,"Nein")</f>
        <v>9</v>
      </c>
      <c r="C37" s="2">
        <f>COUNTIF(C3:C36,"Nein")</f>
        <v>8</v>
      </c>
      <c r="D37" s="2">
        <f>COUNTIF(D3:D36,"Nein")</f>
        <v>7</v>
      </c>
    </row>
    <row r="38" spans="1:4" hidden="1">
      <c r="B38" s="2">
        <f>COUNTIF(B3:B34,"*")</f>
        <v>24</v>
      </c>
      <c r="C38" s="2">
        <f>COUNTIF(C3:C34,"*")</f>
        <v>24</v>
      </c>
      <c r="D38" s="2">
        <f>COUNTIF(D3:D34,"*")</f>
        <v>24</v>
      </c>
    </row>
  </sheetData>
  <mergeCells count="9">
    <mergeCell ref="A26:D26"/>
    <mergeCell ref="A30:D30"/>
    <mergeCell ref="A33:D33"/>
    <mergeCell ref="A2:D2"/>
    <mergeCell ref="A9:D9"/>
    <mergeCell ref="A12:D12"/>
    <mergeCell ref="A14:D14"/>
    <mergeCell ref="A17:D17"/>
    <mergeCell ref="A19:D19"/>
  </mergeCells>
  <conditionalFormatting sqref="B3:D20">
    <cfRule type="containsText" dxfId="149" priority="19" operator="containsText" text="Nein">
      <formula>NOT(ISERROR(SEARCH("Nein",B3)))</formula>
    </cfRule>
    <cfRule type="containsText" dxfId="148" priority="20" operator="containsText" text="Nein">
      <formula>NOT(ISERROR(SEARCH("Nein",B3)))</formula>
    </cfRule>
    <cfRule type="containsText" dxfId="147" priority="21" operator="containsText" text="Ja">
      <formula>NOT(ISERROR(SEARCH("Ja",B3)))</formula>
    </cfRule>
  </conditionalFormatting>
  <conditionalFormatting sqref="B6:D6">
    <cfRule type="containsText" dxfId="146" priority="18" operator="containsText" text="TW">
      <formula>NOT(ISERROR(SEARCH("TW",B6)))</formula>
    </cfRule>
  </conditionalFormatting>
  <conditionalFormatting sqref="B22:D34">
    <cfRule type="containsText" dxfId="145" priority="23" operator="containsText" text="Nein">
      <formula>NOT(ISERROR(SEARCH("Nein",B22)))</formula>
    </cfRule>
    <cfRule type="containsText" dxfId="144" priority="24" operator="containsText" text="Nein">
      <formula>NOT(ISERROR(SEARCH("Nein",B22)))</formula>
    </cfRule>
    <cfRule type="containsText" dxfId="143" priority="25" operator="containsText" text="Ja">
      <formula>NOT(ISERROR(SEARCH("Ja",B22)))</formula>
    </cfRule>
  </conditionalFormatting>
  <conditionalFormatting sqref="C21:D21">
    <cfRule type="containsText" dxfId="142" priority="30" operator="containsText" text="Nein">
      <formula>NOT(ISERROR(SEARCH("Nein",C21)))</formula>
    </cfRule>
    <cfRule type="containsText" dxfId="141" priority="31" operator="containsText" text="Nein">
      <formula>NOT(ISERROR(SEARCH("Nein",C21)))</formula>
    </cfRule>
    <cfRule type="containsText" dxfId="140" priority="32" operator="containsText" text="Ja">
      <formula>NOT(ISERROR(SEARCH("Ja",C21)))</formula>
    </cfRule>
  </conditionalFormatting>
  <conditionalFormatting sqref="A28">
    <cfRule type="containsText" dxfId="139" priority="17" operator="containsText" text="Angestrebt/unspezifisch">
      <formula>NOT(ISERROR(SEARCH("Angestrebt/unspezifisch",A28)))</formula>
    </cfRule>
  </conditionalFormatting>
  <conditionalFormatting sqref="A28">
    <cfRule type="containsText" dxfId="138" priority="9" operator="containsText" text=" | ">
      <formula>NOT(ISERROR(SEARCH(" | ",A28)))</formula>
    </cfRule>
  </conditionalFormatting>
  <conditionalFormatting sqref="A28">
    <cfRule type="containsText" dxfId="137" priority="10" operator="containsText" text="Spezifischer Standard/Ziel ohne messbare Zielvorgabe">
      <formula>NOT(ISERROR(SEARCH("Spezifischer Standard/Ziel ohne messbare Zielvorgabe",A28)))</formula>
    </cfRule>
  </conditionalFormatting>
  <conditionalFormatting sqref="A28">
    <cfRule type="containsText" dxfId="136" priority="14" operator="containsText" text="Spezifischer Standard/Ziel mit messbarer Zielvorgabe">
      <formula>NOT(ISERROR(SEARCH("Spezifischer Standard/Ziel mit messbarer Zielvorgabe",A28)))</formula>
    </cfRule>
    <cfRule type="containsText" dxfId="135" priority="15" operator="containsText" text="Relevante Politiken konnten nicht identifiziert werden">
      <formula>NOT(ISERROR(SEARCH("Relevante Politiken konnten nicht identifiziert werden",A28)))</formula>
    </cfRule>
    <cfRule type="containsText" dxfId="134" priority="16" operator="containsText" text="Spezifischer Standard/Ziel ohne messbare Zielvorgabe">
      <formula>NOT(ISERROR(SEARCH("Spezifischer Standard/Ziel ohne messbare Zielvorgabe",A28)))</formula>
    </cfRule>
  </conditionalFormatting>
  <conditionalFormatting sqref="A28">
    <cfRule type="containsText" dxfId="133" priority="12" operator="containsText" text="Angestrebt/unspezifisch">
      <formula>NOT(ISERROR(SEARCH("Angestrebt/unspezifisch",A28)))</formula>
    </cfRule>
    <cfRule type="containsText" dxfId="132" priority="13" operator="containsText" text="Relevante Politiken konnten nicht identifiziert werden">
      <formula>NOT(ISERROR(SEARCH("Relevante Politiken konnten nicht identifiziert werden",A28)))</formula>
    </cfRule>
  </conditionalFormatting>
  <conditionalFormatting sqref="A28">
    <cfRule type="containsText" dxfId="131" priority="11" operator="containsText" text="Spezifischer Standard/Ziel mit messbarer Zielvorgabe">
      <formula>NOT(ISERROR(SEARCH("Spezifischer Standard/Ziel mit messbarer Zielvorgabe",A28)))</formula>
    </cfRule>
  </conditionalFormatting>
  <conditionalFormatting sqref="A2:D2">
    <cfRule type="containsText" dxfId="130" priority="1" operator="containsText" text=" | ">
      <formula>NOT(ISERROR(SEARCH(" | ",A2)))</formula>
    </cfRule>
  </conditionalFormatting>
  <conditionalFormatting sqref="A2:D2">
    <cfRule type="containsText" dxfId="129" priority="6" operator="containsText" text="Spezifischer Standard/Ziel mit messbarer Zielvorgabe">
      <formula>NOT(ISERROR(SEARCH("Spezifischer Standard/Ziel mit messbarer Zielvorgabe",A2)))</formula>
    </cfRule>
    <cfRule type="containsText" dxfId="128" priority="7" operator="containsText" text="Relevante Politiken konnten nicht identifiziert werden">
      <formula>NOT(ISERROR(SEARCH("Relevante Politiken konnten nicht identifiziert werden",A2)))</formula>
    </cfRule>
    <cfRule type="containsText" dxfId="127" priority="8" operator="containsText" text="Spezifischer Standard/Ziel ohne messbare Zielvorgabe">
      <formula>NOT(ISERROR(SEARCH("Spezifischer Standard/Ziel ohne messbare Zielvorgabe",A2)))</formula>
    </cfRule>
  </conditionalFormatting>
  <conditionalFormatting sqref="A2:D2">
    <cfRule type="containsText" dxfId="126" priority="4" operator="containsText" text="Angestrebt/unspezifisch">
      <formula>NOT(ISERROR(SEARCH("Angestrebt/unspezifisch",A2)))</formula>
    </cfRule>
    <cfRule type="containsText" dxfId="125" priority="5" operator="containsText" text="Relevante Politiken konnten nicht identifiziert werden">
      <formula>NOT(ISERROR(SEARCH("Relevante Politiken konnten nicht identifiziert werden",A2)))</formula>
    </cfRule>
  </conditionalFormatting>
  <conditionalFormatting sqref="A2:D2">
    <cfRule type="containsText" dxfId="124" priority="3" operator="containsText" text="Spezifischer Standard/Ziel mit messbarer Zielvorgabe">
      <formula>NOT(ISERROR(SEARCH("Spezifischer Standard/Ziel mit messbarer Zielvorgabe",A2)))</formula>
    </cfRule>
  </conditionalFormatting>
  <conditionalFormatting sqref="A2:D2">
    <cfRule type="containsText" dxfId="123" priority="2" operator="containsText" text="Spezifischer Standard/Ziel ohne messbare Zielvorgabe">
      <formula>NOT(ISERROR(SEARCH("Spezifischer Standard/Ziel ohne messbare Zielvorgabe",A2)))</formula>
    </cfRule>
  </conditionalFormatting>
  <printOptions horizontalCentered="1"/>
  <pageMargins left="0.35" right="0.35" top="0.78740157499999996" bottom="0.78740157499999996" header="0.3" footer="0.3"/>
  <pageSetup paperSize="9" scale="65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6F10-5F14-CF42-BB3F-3CF18F468202}">
  <dimension ref="A1:H59"/>
  <sheetViews>
    <sheetView topLeftCell="A16" zoomScaleNormal="90" workbookViewId="0">
      <selection activeCell="B47" sqref="B47:D47"/>
    </sheetView>
  </sheetViews>
  <sheetFormatPr baseColWidth="10" defaultRowHeight="15.75"/>
  <cols>
    <col min="1" max="1" width="122" bestFit="1" customWidth="1"/>
  </cols>
  <sheetData>
    <row r="1" spans="1:8" ht="106.5">
      <c r="A1" s="18" t="s">
        <v>73</v>
      </c>
      <c r="B1" s="19" t="s">
        <v>10</v>
      </c>
      <c r="C1" s="19" t="s">
        <v>11</v>
      </c>
      <c r="D1" s="19" t="s">
        <v>12</v>
      </c>
      <c r="H1" s="20"/>
    </row>
    <row r="2" spans="1:8" ht="17.100000000000001" customHeight="1">
      <c r="A2" s="28" t="s">
        <v>71</v>
      </c>
      <c r="B2" s="29"/>
      <c r="C2" s="29"/>
      <c r="D2" s="30"/>
    </row>
    <row r="3" spans="1:8">
      <c r="A3" s="3" t="s">
        <v>57</v>
      </c>
      <c r="B3" s="10" t="s">
        <v>18</v>
      </c>
      <c r="C3" s="10" t="s">
        <v>18</v>
      </c>
      <c r="D3" s="10" t="s">
        <v>18</v>
      </c>
    </row>
    <row r="4" spans="1:8">
      <c r="A4" s="3" t="s">
        <v>56</v>
      </c>
      <c r="B4" s="10" t="s">
        <v>19</v>
      </c>
      <c r="C4" s="10" t="s">
        <v>19</v>
      </c>
      <c r="D4" s="10" t="s">
        <v>19</v>
      </c>
    </row>
    <row r="5" spans="1:8" ht="18" customHeight="1">
      <c r="A5" s="3" t="s">
        <v>29</v>
      </c>
      <c r="B5" s="10" t="s">
        <v>19</v>
      </c>
      <c r="C5" s="10" t="s">
        <v>19</v>
      </c>
      <c r="D5" s="10" t="s">
        <v>19</v>
      </c>
    </row>
    <row r="6" spans="1:8">
      <c r="A6" s="6" t="s">
        <v>46</v>
      </c>
      <c r="B6" s="10" t="s">
        <v>21</v>
      </c>
      <c r="C6" s="10" t="s">
        <v>21</v>
      </c>
      <c r="D6" s="11" t="s">
        <v>21</v>
      </c>
    </row>
    <row r="7" spans="1:8">
      <c r="A7" s="28" t="s">
        <v>0</v>
      </c>
      <c r="B7" s="29"/>
      <c r="C7" s="29"/>
      <c r="D7" s="30"/>
    </row>
    <row r="8" spans="1:8">
      <c r="A8" s="6" t="s">
        <v>30</v>
      </c>
      <c r="B8" s="10" t="s">
        <v>20</v>
      </c>
      <c r="C8" s="17" t="s">
        <v>20</v>
      </c>
      <c r="D8" s="10" t="s">
        <v>20</v>
      </c>
    </row>
    <row r="9" spans="1:8">
      <c r="A9" s="6" t="s">
        <v>31</v>
      </c>
      <c r="B9" s="10" t="s">
        <v>19</v>
      </c>
      <c r="C9" s="10" t="s">
        <v>19</v>
      </c>
      <c r="D9" s="10" t="s">
        <v>20</v>
      </c>
    </row>
    <row r="10" spans="1:8">
      <c r="A10" s="28" t="s">
        <v>1</v>
      </c>
      <c r="B10" s="29"/>
      <c r="C10" s="29"/>
      <c r="D10" s="30"/>
    </row>
    <row r="11" spans="1:8">
      <c r="A11" s="6" t="s">
        <v>40</v>
      </c>
      <c r="B11" s="13" t="s">
        <v>19</v>
      </c>
      <c r="C11" s="10" t="s">
        <v>21</v>
      </c>
      <c r="D11" s="10" t="s">
        <v>18</v>
      </c>
    </row>
    <row r="12" spans="1:8">
      <c r="A12" s="6" t="s">
        <v>38</v>
      </c>
      <c r="B12" s="9" t="s">
        <v>20</v>
      </c>
      <c r="C12" s="10" t="s">
        <v>18</v>
      </c>
      <c r="D12" s="10" t="s">
        <v>20</v>
      </c>
    </row>
    <row r="13" spans="1:8">
      <c r="A13" s="6" t="s">
        <v>39</v>
      </c>
      <c r="B13" s="14" t="s">
        <v>20</v>
      </c>
      <c r="C13" s="14" t="s">
        <v>20</v>
      </c>
      <c r="D13" s="10" t="s">
        <v>20</v>
      </c>
    </row>
    <row r="14" spans="1:8">
      <c r="A14" s="28" t="s">
        <v>41</v>
      </c>
      <c r="B14" s="29"/>
      <c r="C14" s="29"/>
      <c r="D14" s="30"/>
    </row>
    <row r="15" spans="1:8">
      <c r="A15" s="6" t="s">
        <v>32</v>
      </c>
      <c r="B15" s="10" t="s">
        <v>19</v>
      </c>
      <c r="C15" s="10" t="s">
        <v>21</v>
      </c>
      <c r="D15" s="10" t="s">
        <v>21</v>
      </c>
    </row>
    <row r="16" spans="1:8">
      <c r="A16" s="6" t="s">
        <v>35</v>
      </c>
      <c r="B16" s="10" t="s">
        <v>19</v>
      </c>
      <c r="C16" s="10" t="s">
        <v>19</v>
      </c>
      <c r="D16" s="10" t="s">
        <v>19</v>
      </c>
    </row>
    <row r="17" spans="1:4">
      <c r="A17" s="28" t="s">
        <v>2</v>
      </c>
      <c r="B17" s="29"/>
      <c r="C17" s="29"/>
      <c r="D17" s="30"/>
    </row>
    <row r="18" spans="1:4">
      <c r="A18" s="6" t="s">
        <v>43</v>
      </c>
      <c r="B18" s="11" t="s">
        <v>18</v>
      </c>
      <c r="C18" s="10" t="s">
        <v>20</v>
      </c>
      <c r="D18" s="11" t="s">
        <v>19</v>
      </c>
    </row>
    <row r="19" spans="1:4">
      <c r="A19" s="28" t="s">
        <v>3</v>
      </c>
      <c r="B19" s="29"/>
      <c r="C19" s="29"/>
      <c r="D19" s="30"/>
    </row>
    <row r="20" spans="1:4">
      <c r="A20" s="6" t="s">
        <v>45</v>
      </c>
      <c r="B20" s="10" t="s">
        <v>20</v>
      </c>
      <c r="C20" s="10" t="s">
        <v>20</v>
      </c>
      <c r="D20" s="10" t="s">
        <v>20</v>
      </c>
    </row>
    <row r="21" spans="1:4">
      <c r="A21" s="3" t="s">
        <v>33</v>
      </c>
      <c r="B21" s="10" t="s">
        <v>19</v>
      </c>
      <c r="C21" s="10" t="s">
        <v>19</v>
      </c>
      <c r="D21" s="11" t="s">
        <v>19</v>
      </c>
    </row>
    <row r="22" spans="1:4">
      <c r="A22" s="3" t="s">
        <v>34</v>
      </c>
      <c r="B22" s="9" t="s">
        <v>18</v>
      </c>
      <c r="C22" s="10" t="s">
        <v>21</v>
      </c>
      <c r="D22" s="10" t="s">
        <v>18</v>
      </c>
    </row>
    <row r="23" spans="1:4">
      <c r="A23" s="3" t="s">
        <v>48</v>
      </c>
      <c r="B23" s="9" t="s">
        <v>18</v>
      </c>
      <c r="C23" s="10" t="s">
        <v>20</v>
      </c>
      <c r="D23" s="10" t="s">
        <v>20</v>
      </c>
    </row>
    <row r="24" spans="1:4">
      <c r="A24" s="3" t="s">
        <v>36</v>
      </c>
      <c r="B24" s="11" t="s">
        <v>20</v>
      </c>
      <c r="C24" s="10" t="s">
        <v>20</v>
      </c>
      <c r="D24" s="10" t="s">
        <v>20</v>
      </c>
    </row>
    <row r="25" spans="1:4">
      <c r="A25" s="3" t="s">
        <v>37</v>
      </c>
      <c r="B25" s="10" t="s">
        <v>20</v>
      </c>
      <c r="C25" s="10" t="s">
        <v>20</v>
      </c>
      <c r="D25" s="10" t="s">
        <v>20</v>
      </c>
    </row>
    <row r="26" spans="1:4">
      <c r="A26" s="28" t="s">
        <v>4</v>
      </c>
      <c r="B26" s="29"/>
      <c r="C26" s="29"/>
      <c r="D26" s="30"/>
    </row>
    <row r="27" spans="1:4">
      <c r="A27" s="3" t="s">
        <v>50</v>
      </c>
      <c r="B27" s="10" t="s">
        <v>21</v>
      </c>
      <c r="C27" s="10" t="s">
        <v>20</v>
      </c>
      <c r="D27" s="21" t="s">
        <v>24</v>
      </c>
    </row>
    <row r="28" spans="1:4">
      <c r="A28" s="3" t="s">
        <v>70</v>
      </c>
      <c r="B28" s="10" t="s">
        <v>19</v>
      </c>
      <c r="C28" s="10" t="s">
        <v>19</v>
      </c>
      <c r="D28" s="10" t="s">
        <v>19</v>
      </c>
    </row>
    <row r="29" spans="1:4">
      <c r="A29" s="3" t="s">
        <v>54</v>
      </c>
      <c r="B29" s="10" t="s">
        <v>21</v>
      </c>
      <c r="C29" s="10" t="s">
        <v>18</v>
      </c>
      <c r="D29" s="10" t="s">
        <v>20</v>
      </c>
    </row>
    <row r="30" spans="1:4">
      <c r="A30" s="28" t="s">
        <v>72</v>
      </c>
      <c r="B30" s="29"/>
      <c r="C30" s="29"/>
      <c r="D30" s="30"/>
    </row>
    <row r="31" spans="1:4">
      <c r="A31" s="3" t="s">
        <v>51</v>
      </c>
      <c r="B31" s="10" t="s">
        <v>21</v>
      </c>
      <c r="C31" s="10" t="s">
        <v>20</v>
      </c>
      <c r="D31" s="10" t="s">
        <v>20</v>
      </c>
    </row>
    <row r="32" spans="1:4">
      <c r="A32" s="3" t="s">
        <v>52</v>
      </c>
      <c r="B32" s="10" t="s">
        <v>20</v>
      </c>
      <c r="C32" s="10" t="s">
        <v>20</v>
      </c>
      <c r="D32" s="10" t="s">
        <v>20</v>
      </c>
    </row>
    <row r="33" spans="1:4">
      <c r="A33" s="28" t="s">
        <v>6</v>
      </c>
      <c r="B33" s="29"/>
      <c r="C33" s="29"/>
      <c r="D33" s="30"/>
    </row>
    <row r="34" spans="1:4">
      <c r="A34" s="3" t="s">
        <v>60</v>
      </c>
      <c r="B34" s="10" t="s">
        <v>20</v>
      </c>
      <c r="C34" s="10" t="s">
        <v>20</v>
      </c>
      <c r="D34" s="10" t="s">
        <v>20</v>
      </c>
    </row>
    <row r="35" spans="1:4">
      <c r="A35" s="3" t="s">
        <v>68</v>
      </c>
      <c r="B35" s="10" t="s">
        <v>18</v>
      </c>
      <c r="C35" s="15" t="s">
        <v>18</v>
      </c>
      <c r="D35" s="10" t="s">
        <v>20</v>
      </c>
    </row>
    <row r="36" spans="1:4">
      <c r="A36" s="28" t="s">
        <v>7</v>
      </c>
      <c r="B36" s="29"/>
      <c r="C36" s="29"/>
      <c r="D36" s="30"/>
    </row>
    <row r="37" spans="1:4">
      <c r="A37" s="6" t="s">
        <v>67</v>
      </c>
      <c r="B37" s="9" t="s">
        <v>18</v>
      </c>
      <c r="C37" s="10" t="s">
        <v>20</v>
      </c>
      <c r="D37" s="10" t="s">
        <v>20</v>
      </c>
    </row>
    <row r="38" spans="1:4">
      <c r="A38" s="28" t="s">
        <v>8</v>
      </c>
      <c r="B38" s="29"/>
      <c r="C38" s="29"/>
      <c r="D38" s="30"/>
    </row>
    <row r="39" spans="1:4">
      <c r="A39" s="6" t="s">
        <v>63</v>
      </c>
      <c r="B39" s="11" t="s">
        <v>18</v>
      </c>
      <c r="C39" s="10" t="s">
        <v>18</v>
      </c>
      <c r="D39" s="10" t="s">
        <v>21</v>
      </c>
    </row>
    <row r="40" spans="1:4">
      <c r="A40" s="28" t="s">
        <v>17</v>
      </c>
      <c r="B40" s="29"/>
      <c r="C40" s="29"/>
      <c r="D40" s="30"/>
    </row>
    <row r="41" spans="1:4">
      <c r="A41" s="6" t="s">
        <v>64</v>
      </c>
      <c r="B41" s="9" t="s">
        <v>18</v>
      </c>
      <c r="C41" s="10" t="s">
        <v>18</v>
      </c>
      <c r="D41" s="10" t="s">
        <v>18</v>
      </c>
    </row>
    <row r="42" spans="1:4">
      <c r="A42" s="28" t="s">
        <v>9</v>
      </c>
      <c r="B42" s="29"/>
      <c r="C42" s="29"/>
      <c r="D42" s="30"/>
    </row>
    <row r="43" spans="1:4">
      <c r="A43" s="6" t="s">
        <v>69</v>
      </c>
      <c r="B43" s="16" t="s">
        <v>20</v>
      </c>
      <c r="C43" s="11" t="s">
        <v>18</v>
      </c>
      <c r="D43" s="11" t="s">
        <v>20</v>
      </c>
    </row>
    <row r="44" spans="1:4">
      <c r="A44" s="28" t="s">
        <v>59</v>
      </c>
      <c r="B44" s="29"/>
      <c r="C44" s="29"/>
      <c r="D44" s="30"/>
    </row>
    <row r="45" spans="1:4">
      <c r="A45" s="6" t="s">
        <v>66</v>
      </c>
      <c r="B45" s="9" t="s">
        <v>18</v>
      </c>
      <c r="C45" s="10" t="s">
        <v>18</v>
      </c>
      <c r="D45" s="10" t="s">
        <v>20</v>
      </c>
    </row>
    <row r="46" spans="1:4">
      <c r="A46" s="3" t="s">
        <v>65</v>
      </c>
      <c r="B46" s="11" t="s">
        <v>18</v>
      </c>
      <c r="C46" s="11" t="s">
        <v>18</v>
      </c>
      <c r="D46" s="22" t="s">
        <v>24</v>
      </c>
    </row>
    <row r="47" spans="1:4">
      <c r="A47" s="4" t="s">
        <v>23</v>
      </c>
      <c r="B47" s="26">
        <f>SUM(B56:B58)</f>
        <v>44</v>
      </c>
      <c r="C47" s="26">
        <f>SUM(C56:C59)</f>
        <v>56.5</v>
      </c>
      <c r="D47" s="26">
        <f>SUM(D56:D59)</f>
        <v>55</v>
      </c>
    </row>
    <row r="49" spans="2:4" hidden="1">
      <c r="B49" s="4">
        <f ca="1">COUNTIF(B2:B49,"*")</f>
        <v>31</v>
      </c>
      <c r="C49" s="4">
        <f>COUNTIF(C2:C46,"*")</f>
        <v>31</v>
      </c>
      <c r="D49" s="4">
        <f>COUNTIF(D2:D46,"*")</f>
        <v>31</v>
      </c>
    </row>
    <row r="50" spans="2:4" hidden="1">
      <c r="B50" s="1">
        <f ca="1">COUNTIF(B2:B49,"Spezifischer Standard/Ziel ohne messbare Zielvorgabe")</f>
        <v>11</v>
      </c>
      <c r="C50" s="1">
        <f>COUNTIF(C2:C46,"Spezifischer Standard/Ziel ohne messbare Zielvorgabe")</f>
        <v>9</v>
      </c>
      <c r="D50" s="1">
        <f>COUNTIF(D2:D46,"Spezifischer Standard/Ziel ohne messbare Zielvorgabe")</f>
        <v>4</v>
      </c>
    </row>
    <row r="51" spans="2:4" hidden="1">
      <c r="B51" s="1">
        <f ca="1">COUNTIF(B14:B49,"Spezifischer Standard/Ziel mit messbarer Zielvorgabe")</f>
        <v>6</v>
      </c>
      <c r="C51" s="1">
        <f>COUNTIF(C2:C46,"Spezifischer Standard/Ziel mit messbarer Zielvorgabe")</f>
        <v>12</v>
      </c>
      <c r="D51" s="1">
        <f>COUNTIF(D2:D46,"Spezifischer Standard/Ziel mit messbarer Zielvorgabe")</f>
        <v>16</v>
      </c>
    </row>
    <row r="52" spans="2:4" hidden="1">
      <c r="B52" s="1">
        <f ca="1">COUNTIF(B2:B49,"Angestrebt/unspezifisch")</f>
        <v>4</v>
      </c>
      <c r="C52" s="1">
        <f>COUNTIF(C2:C46,"Angestrebt/unspezifisch")</f>
        <v>4</v>
      </c>
      <c r="D52" s="1">
        <f>COUNTIF(D2:D46,"Angestrebt/unspezifisch")</f>
        <v>3</v>
      </c>
    </row>
    <row r="53" spans="2:4" hidden="1">
      <c r="B53" s="1">
        <f>COUNTIF(B2:B46,"Spezifität konnte nicht bestimmt werden")</f>
        <v>0</v>
      </c>
      <c r="C53" s="1">
        <f>COUNTIF(C2:C46,"Spezifität konnte nicht bestimmt werden")</f>
        <v>0</v>
      </c>
      <c r="D53" s="1">
        <f>COUNTIF(D2:D46,"Spezifität konnte nicht bestimmt werden")</f>
        <v>0</v>
      </c>
    </row>
    <row r="54" spans="2:4" hidden="1">
      <c r="B54" s="1">
        <f ca="1">COUNTIF(B2:B49,"Relevante Politiken konnten nicht identifiziert werden")</f>
        <v>7</v>
      </c>
      <c r="C54" s="1">
        <f>COUNTIF(C2:C46,"Relevante Politiken konnten nicht identifiziert werden")</f>
        <v>6</v>
      </c>
      <c r="D54" s="1">
        <f>COUNTIF(D2:D46,"Relevante Politiken konnten nicht identifiziert werden")</f>
        <v>6</v>
      </c>
    </row>
    <row r="55" spans="2:4" hidden="1">
      <c r="B55" s="1">
        <f>COUNTIF(B2:B46," -")</f>
        <v>0</v>
      </c>
      <c r="C55" s="1">
        <f>COUNTIF(C2:C46," -")</f>
        <v>0</v>
      </c>
      <c r="D55" s="1">
        <f>COUNTIF(D2:D46," -")</f>
        <v>2</v>
      </c>
    </row>
    <row r="56" spans="2:4" hidden="1">
      <c r="B56" s="1">
        <f>2*11</f>
        <v>22</v>
      </c>
      <c r="C56" s="1">
        <f>9*2</f>
        <v>18</v>
      </c>
      <c r="D56" s="1">
        <f>4*2</f>
        <v>8</v>
      </c>
    </row>
    <row r="57" spans="2:4" hidden="1">
      <c r="B57" s="1">
        <f>6*3</f>
        <v>18</v>
      </c>
      <c r="C57" s="1">
        <f>12*3</f>
        <v>36</v>
      </c>
      <c r="D57" s="1">
        <f>16*3</f>
        <v>48</v>
      </c>
    </row>
    <row r="58" spans="2:4" hidden="1">
      <c r="B58" s="1">
        <f>4*1</f>
        <v>4</v>
      </c>
      <c r="C58" s="1">
        <f>4*1</f>
        <v>4</v>
      </c>
      <c r="D58" s="1">
        <f>3*1</f>
        <v>3</v>
      </c>
    </row>
    <row r="59" spans="2:4" hidden="1">
      <c r="B59" s="1"/>
      <c r="C59" s="1">
        <f>3*-0.5</f>
        <v>-1.5</v>
      </c>
      <c r="D59" s="1">
        <f>2*-0.5+3*-0.5+3*-0.5</f>
        <v>-4</v>
      </c>
    </row>
  </sheetData>
  <mergeCells count="14">
    <mergeCell ref="A19:D19"/>
    <mergeCell ref="A2:D2"/>
    <mergeCell ref="A7:D7"/>
    <mergeCell ref="A10:D10"/>
    <mergeCell ref="A14:D14"/>
    <mergeCell ref="A17:D17"/>
    <mergeCell ref="A40:D40"/>
    <mergeCell ref="A42:D42"/>
    <mergeCell ref="A44:D44"/>
    <mergeCell ref="A26:D26"/>
    <mergeCell ref="A30:D30"/>
    <mergeCell ref="A33:D33"/>
    <mergeCell ref="A36:D36"/>
    <mergeCell ref="A38:D38"/>
  </mergeCells>
  <conditionalFormatting sqref="A3:D4 A7:D9 A63:XFD1048576 G47:XFD48 G1:G32 A33:XFD44 H17:XFD32 A46:XFD46 B45:XFD45 A29:F32 B56:D58 A47:A59 F56:F59 G56:XFD61">
    <cfRule type="containsText" dxfId="122" priority="76" operator="containsText" text="Spezifischer Standard/Ziel mit messbarer Zielvorgabe">
      <formula>NOT(ISERROR(SEARCH("Spezifischer Standard/Ziel mit messbarer Zielvorgabe",A1)))</formula>
    </cfRule>
  </conditionalFormatting>
  <conditionalFormatting sqref="A3:D4 A7:D11 A14:D27 A29:D32 B28:D28">
    <cfRule type="containsText" dxfId="121" priority="74" operator="containsText" text="Angestrebt/unspezifisch">
      <formula>NOT(ISERROR(SEARCH("Angestrebt/unspezifisch",A3)))</formula>
    </cfRule>
  </conditionalFormatting>
  <conditionalFormatting sqref="G1:G32 G33:XFD48 H17:XFD32 A46:F46 B45:F45 A3:F27 A29:F44 B28:F28 E2:F2 B56:D58 G56:XFD61 A47:A59 F56:F59">
    <cfRule type="containsText" dxfId="120" priority="35" operator="containsText" text=" | ">
      <formula>NOT(ISERROR(SEARCH(" | ",A1)))</formula>
    </cfRule>
  </conditionalFormatting>
  <conditionalFormatting sqref="A63:XFD1048576 G47:XFD48 G1:G32 A33:XFD44 H17:XFD32 A46:XFD46 B45:XFD45 A29:F32 B28:F28 B56:D58 A47:A59 F56:F59 G56:XFD61">
    <cfRule type="containsText" dxfId="119" priority="42" operator="containsText" text="Spezifischer Standard/Ziel ohne messbare Zielvorgabe">
      <formula>NOT(ISERROR(SEARCH("Spezifischer Standard/Ziel ohne messbare Zielvorgabe",A1)))</formula>
    </cfRule>
  </conditionalFormatting>
  <conditionalFormatting sqref="B28">
    <cfRule type="containsText" dxfId="118" priority="33" operator="containsText" text="Spezifität konnte nicht bestimmt werden">
      <formula>NOT(ISERROR(SEARCH("Spezifität konnte nicht bestimmt werden",B28)))</formula>
    </cfRule>
    <cfRule type="containsText" dxfId="117" priority="34" operator="containsText" text=" Spezifität konnte nicht bestimmt werden">
      <formula>NOT(ISERROR(SEARCH(" Spezifität konnte nicht bestimmt werden",B28)))</formula>
    </cfRule>
    <cfRule type="containsText" dxfId="116" priority="36" operator="containsText" text="Spezifischer Standard/Ziel ohne messbare Zielvorgabe">
      <formula>NOT(ISERROR(SEARCH("Spezifischer Standard/Ziel ohne messbare Zielvorgabe",B28)))</formula>
    </cfRule>
    <cfRule type="containsText" dxfId="115" priority="37" operator="containsText" text="Spezifischer Standard/Ziel mit messbarer Zielvorgabe">
      <formula>NOT(ISERROR(SEARCH("Spezifischer Standard/Ziel mit messbarer Zielvorgabe",B28)))</formula>
    </cfRule>
    <cfRule type="containsText" dxfId="114" priority="38" operator="containsText" text="Angestrebt/unspezifisch">
      <formula>NOT(ISERROR(SEARCH("Angestrebt/unspezifisch",B28)))</formula>
    </cfRule>
    <cfRule type="containsText" dxfId="113" priority="39" operator="containsText" text="Relevante Politiken konnten nicht identifiziert werden">
      <formula>NOT(ISERROR(SEARCH("Relevante Politiken konnten nicht identifiziert werden",B28)))</formula>
    </cfRule>
    <cfRule type="containsText" dxfId="112" priority="40" operator="containsText" text="Spezifischer Standard/Ziel mit messbarer Zielvorgabe">
      <formula>NOT(ISERROR(SEARCH("Spezifischer Standard/Ziel mit messbarer Zielvorgabe",B28)))</formula>
    </cfRule>
    <cfRule type="containsText" dxfId="111" priority="41" operator="containsText" text="Relevante Politiken konnten nicht identifiziert werden">
      <formula>NOT(ISERROR(SEARCH("Relevante Politiken konnten nicht identifiziert werden",B28)))</formula>
    </cfRule>
    <cfRule type="containsText" dxfId="110" priority="43" operator="containsText" text="Angestrebt/unspezifisch">
      <formula>NOT(ISERROR(SEARCH("Angestrebt/unspezifisch",B28)))</formula>
    </cfRule>
  </conditionalFormatting>
  <conditionalFormatting sqref="B21:C21">
    <cfRule type="expression" dxfId="109" priority="75">
      <formula>$M21="Yes"</formula>
    </cfRule>
  </conditionalFormatting>
  <conditionalFormatting sqref="B7:D7 B10:D10 B14:D14 B17:D17 B19:D19 B26:D26 B30:D30 B33:D33">
    <cfRule type="containsText" dxfId="108" priority="81" operator="containsText" text="Nein">
      <formula>NOT(ISERROR(SEARCH("Nein",B7)))</formula>
    </cfRule>
    <cfRule type="containsText" dxfId="107" priority="82" operator="containsText" text="Nein">
      <formula>NOT(ISERROR(SEARCH("Nein",B7)))</formula>
    </cfRule>
    <cfRule type="containsText" dxfId="106" priority="83" operator="containsText" text="Ja">
      <formula>NOT(ISERROR(SEARCH("Ja",B7)))</formula>
    </cfRule>
  </conditionalFormatting>
  <conditionalFormatting sqref="B36:D36 B38:D38 B40:D40 B42:D42 B44:D44">
    <cfRule type="containsText" dxfId="105" priority="60" operator="containsText" text="Nein">
      <formula>NOT(ISERROR(SEARCH("Nein",B36)))</formula>
    </cfRule>
    <cfRule type="containsText" dxfId="104" priority="61" operator="containsText" text="Nein">
      <formula>NOT(ISERROR(SEARCH("Nein",B36)))</formula>
    </cfRule>
    <cfRule type="containsText" dxfId="103" priority="62" operator="containsText" text="Ja">
      <formula>NOT(ISERROR(SEARCH("Ja",B36)))</formula>
    </cfRule>
  </conditionalFormatting>
  <conditionalFormatting sqref="B1:F1 I1:XFD1 G1:G4 A3:F4 H2:XFD4 A7:XFD11 H14:XFD15 H16:L16 N16:XFD16 H17:XFD32 B47:F47 G47:XFD48 E48:F48 B49:D49 E49:E55 J49:XFD55 D59 A60:F61 A63:XFD1048576 A14:G27 A29:G32 B28:G28 E2:F2 B56:D58 A47:A59 F56:F59 G56:XFD61">
    <cfRule type="containsText" dxfId="102" priority="71" operator="containsText" text="Spezifischer Standard/Ziel mit messbarer Zielvorgabe">
      <formula>NOT(ISERROR(SEARCH("Spezifischer Standard/Ziel mit messbarer Zielvorgabe",A1)))</formula>
    </cfRule>
    <cfRule type="containsText" dxfId="101" priority="72" operator="containsText" text="Relevante Politiken konnten nicht identifiziert werden">
      <formula>NOT(ISERROR(SEARCH("Relevante Politiken konnten nicht identifiziert werden",A1)))</formula>
    </cfRule>
    <cfRule type="containsText" dxfId="100" priority="73" operator="containsText" text="Spezifischer Standard/Ziel ohne messbare Zielvorgabe">
      <formula>NOT(ISERROR(SEARCH("Spezifischer Standard/Ziel ohne messbare Zielvorgabe",A1)))</formula>
    </cfRule>
  </conditionalFormatting>
  <conditionalFormatting sqref="B1:F1 I1:XFD1 H2:XFD15 H16:L16 N16:XFD16 B47:F47 E48:F48 B49:D49 E49:E55 J49:XFD55 D59 A60:F61 A63:XFD1048576 G47:XFD48 G1:G32 A33:XFD44 H17:XFD32 A46:XFD46 B45:XFD45 A3:F27 A29:F32 B28:F28 E2:F2 B56:D58 A47:A59 F56:F59 G56:XFD61">
    <cfRule type="containsText" dxfId="99" priority="57" operator="containsText" text="Angestrebt/unspezifisch">
      <formula>NOT(ISERROR(SEARCH("Angestrebt/unspezifisch",A1)))</formula>
    </cfRule>
    <cfRule type="containsText" dxfId="98" priority="58" operator="containsText" text="Relevante Politiken konnten nicht identifiziert werden">
      <formula>NOT(ISERROR(SEARCH("Relevante Politiken konnten nicht identifiziert werden",A1)))</formula>
    </cfRule>
  </conditionalFormatting>
  <conditionalFormatting sqref="B1:F1 I1:XFD1 H2:XFD15 H16:L16 N16:XFD16 B47:F47 E48:F48 B49:D49 E49:E55 J49:XFD55 D59 A60:F61 A3:F27 B28:F28 E2:F2">
    <cfRule type="containsText" dxfId="97" priority="56" operator="containsText" text="Spezifischer Standard/Ziel mit messbarer Zielvorgabe">
      <formula>NOT(ISERROR(SEARCH("Spezifischer Standard/Ziel mit messbarer Zielvorgabe",A1)))</formula>
    </cfRule>
  </conditionalFormatting>
  <conditionalFormatting sqref="B1:F1 I1:XFD1 H2:XFD15 H16:L16 N16:XFD16 B47:F47 E48:F48 B49:D49 E49:E55 J49:XFD55 D59 A60:F61 A3:F27 E2:F2">
    <cfRule type="containsText" dxfId="96" priority="55" operator="containsText" text="Spezifischer Standard/Ziel ohne messbare Zielvorgabe">
      <formula>NOT(ISERROR(SEARCH("Spezifischer Standard/Ziel ohne messbare Zielvorgabe",A1)))</formula>
    </cfRule>
  </conditionalFormatting>
  <conditionalFormatting sqref="B1:F1 I1:XFD1 H2:XFD15 H16:L16 N16:XFD16 B47:F47 E48:F48 B49:D49 E49:E55 J49:XFD55 D59 A60:F61 A63:XFD1048576">
    <cfRule type="containsText" dxfId="95" priority="54" operator="containsText" text=" | ">
      <formula>NOT(ISERROR(SEARCH(" | ",A1)))</formula>
    </cfRule>
  </conditionalFormatting>
  <conditionalFormatting sqref="C13">
    <cfRule type="expression" dxfId="94" priority="63">
      <formula>$M13="Yes"</formula>
    </cfRule>
  </conditionalFormatting>
  <conditionalFormatting sqref="C35">
    <cfRule type="expression" dxfId="93" priority="59">
      <formula>$M35="Yes"</formula>
    </cfRule>
  </conditionalFormatting>
  <conditionalFormatting sqref="A46:F46">
    <cfRule type="containsText" dxfId="92" priority="27" operator="containsText" text=" | ">
      <formula>NOT(ISERROR(SEARCH(" | ",A46)))</formula>
    </cfRule>
  </conditionalFormatting>
  <conditionalFormatting sqref="D46">
    <cfRule type="containsText" dxfId="91" priority="23" operator="containsText" text="Spezifischer Standard/Ziel mit messbarer Zielvorgabe">
      <formula>NOT(ISERROR(SEARCH("Spezifischer Standard/Ziel mit messbarer Zielvorgabe",D46)))</formula>
    </cfRule>
    <cfRule type="containsText" dxfId="90" priority="24" operator="containsText" text="Relevante Politiken konnten nicht identifiziert werden">
      <formula>NOT(ISERROR(SEARCH("Relevante Politiken konnten nicht identifiziert werden",D46)))</formula>
    </cfRule>
    <cfRule type="containsText" dxfId="89" priority="25" operator="containsText" text="Spezifischer Standard/Ziel ohne messbare Zielvorgabe">
      <formula>NOT(ISERROR(SEARCH("Spezifischer Standard/Ziel ohne messbare Zielvorgabe",D46)))</formula>
    </cfRule>
    <cfRule type="containsText" dxfId="88" priority="26" operator="containsText" text="Angestrebt/unspezifisch">
      <formula>NOT(ISERROR(SEARCH("Angestrebt/unspezifisch",D46)))</formula>
    </cfRule>
  </conditionalFormatting>
  <conditionalFormatting sqref="D29">
    <cfRule type="containsText" dxfId="87" priority="21" operator="containsText" text="Spezifischer Standard/Ziel mit messbarer Zielvorgabe">
      <formula>NOT(ISERROR(SEARCH("Spezifischer Standard/Ziel mit messbarer Zielvorgabe",D29)))</formula>
    </cfRule>
  </conditionalFormatting>
  <conditionalFormatting sqref="D29">
    <cfRule type="containsText" dxfId="86" priority="20" operator="containsText" text="Spezifischer Standard/Ziel ohne messbare Zielvorgabe">
      <formula>NOT(ISERROR(SEARCH("Spezifischer Standard/Ziel ohne messbare Zielvorgabe",D29)))</formula>
    </cfRule>
  </conditionalFormatting>
  <conditionalFormatting sqref="B31">
    <cfRule type="containsText" dxfId="85" priority="19" operator="containsText" text="Spezifischer Standard/Ziel mit messbarer Zielvorgabe">
      <formula>NOT(ISERROR(SEARCH("Spezifischer Standard/Ziel mit messbarer Zielvorgabe",B31)))</formula>
    </cfRule>
  </conditionalFormatting>
  <conditionalFormatting sqref="B31">
    <cfRule type="containsText" dxfId="84" priority="18" operator="containsText" text="Spezifischer Standard/Ziel ohne messbare Zielvorgabe">
      <formula>NOT(ISERROR(SEARCH("Spezifischer Standard/Ziel ohne messbare Zielvorgabe",B31)))</formula>
    </cfRule>
  </conditionalFormatting>
  <conditionalFormatting sqref="A28">
    <cfRule type="containsText" dxfId="83" priority="17" operator="containsText" text="Angestrebt/unspezifisch">
      <formula>NOT(ISERROR(SEARCH("Angestrebt/unspezifisch",A28)))</formula>
    </cfRule>
  </conditionalFormatting>
  <conditionalFormatting sqref="A28">
    <cfRule type="containsText" dxfId="82" priority="9" operator="containsText" text=" | ">
      <formula>NOT(ISERROR(SEARCH(" | ",A28)))</formula>
    </cfRule>
  </conditionalFormatting>
  <conditionalFormatting sqref="A28">
    <cfRule type="containsText" dxfId="81" priority="10" operator="containsText" text="Spezifischer Standard/Ziel ohne messbare Zielvorgabe">
      <formula>NOT(ISERROR(SEARCH("Spezifischer Standard/Ziel ohne messbare Zielvorgabe",A28)))</formula>
    </cfRule>
  </conditionalFormatting>
  <conditionalFormatting sqref="A28">
    <cfRule type="containsText" dxfId="80" priority="14" operator="containsText" text="Spezifischer Standard/Ziel mit messbarer Zielvorgabe">
      <formula>NOT(ISERROR(SEARCH("Spezifischer Standard/Ziel mit messbarer Zielvorgabe",A28)))</formula>
    </cfRule>
    <cfRule type="containsText" dxfId="79" priority="15" operator="containsText" text="Relevante Politiken konnten nicht identifiziert werden">
      <formula>NOT(ISERROR(SEARCH("Relevante Politiken konnten nicht identifiziert werden",A28)))</formula>
    </cfRule>
    <cfRule type="containsText" dxfId="78" priority="16" operator="containsText" text="Spezifischer Standard/Ziel ohne messbare Zielvorgabe">
      <formula>NOT(ISERROR(SEARCH("Spezifischer Standard/Ziel ohne messbare Zielvorgabe",A28)))</formula>
    </cfRule>
  </conditionalFormatting>
  <conditionalFormatting sqref="A28">
    <cfRule type="containsText" dxfId="77" priority="12" operator="containsText" text="Angestrebt/unspezifisch">
      <formula>NOT(ISERROR(SEARCH("Angestrebt/unspezifisch",A28)))</formula>
    </cfRule>
    <cfRule type="containsText" dxfId="76" priority="13" operator="containsText" text="Relevante Politiken konnten nicht identifiziert werden">
      <formula>NOT(ISERROR(SEARCH("Relevante Politiken konnten nicht identifiziert werden",A28)))</formula>
    </cfRule>
  </conditionalFormatting>
  <conditionalFormatting sqref="A28">
    <cfRule type="containsText" dxfId="75" priority="11" operator="containsText" text="Spezifischer Standard/Ziel mit messbarer Zielvorgabe">
      <formula>NOT(ISERROR(SEARCH("Spezifischer Standard/Ziel mit messbarer Zielvorgabe",A28)))</formula>
    </cfRule>
  </conditionalFormatting>
  <conditionalFormatting sqref="A2:D2">
    <cfRule type="containsText" dxfId="74" priority="1" operator="containsText" text=" | ">
      <formula>NOT(ISERROR(SEARCH(" | ",A2)))</formula>
    </cfRule>
  </conditionalFormatting>
  <conditionalFormatting sqref="A2:D2">
    <cfRule type="containsText" dxfId="73" priority="6" operator="containsText" text="Spezifischer Standard/Ziel mit messbarer Zielvorgabe">
      <formula>NOT(ISERROR(SEARCH("Spezifischer Standard/Ziel mit messbarer Zielvorgabe",A2)))</formula>
    </cfRule>
    <cfRule type="containsText" dxfId="72" priority="7" operator="containsText" text="Relevante Politiken konnten nicht identifiziert werden">
      <formula>NOT(ISERROR(SEARCH("Relevante Politiken konnten nicht identifiziert werden",A2)))</formula>
    </cfRule>
    <cfRule type="containsText" dxfId="71" priority="8" operator="containsText" text="Spezifischer Standard/Ziel ohne messbare Zielvorgabe">
      <formula>NOT(ISERROR(SEARCH("Spezifischer Standard/Ziel ohne messbare Zielvorgabe",A2)))</formula>
    </cfRule>
  </conditionalFormatting>
  <conditionalFormatting sqref="A2:D2">
    <cfRule type="containsText" dxfId="70" priority="4" operator="containsText" text="Angestrebt/unspezifisch">
      <formula>NOT(ISERROR(SEARCH("Angestrebt/unspezifisch",A2)))</formula>
    </cfRule>
    <cfRule type="containsText" dxfId="69" priority="5" operator="containsText" text="Relevante Politiken konnten nicht identifiziert werden">
      <formula>NOT(ISERROR(SEARCH("Relevante Politiken konnten nicht identifiziert werden",A2)))</formula>
    </cfRule>
  </conditionalFormatting>
  <conditionalFormatting sqref="A2:D2">
    <cfRule type="containsText" dxfId="68" priority="3" operator="containsText" text="Spezifischer Standard/Ziel mit messbarer Zielvorgabe">
      <formula>NOT(ISERROR(SEARCH("Spezifischer Standard/Ziel mit messbarer Zielvorgabe",A2)))</formula>
    </cfRule>
  </conditionalFormatting>
  <conditionalFormatting sqref="A2:D2">
    <cfRule type="containsText" dxfId="67" priority="2" operator="containsText" text="Spezifischer Standard/Ziel ohne messbare Zielvorgabe">
      <formula>NOT(ISERROR(SEARCH("Spezifischer Standard/Ziel ohne messbare Zielvorgabe",A2)))</formula>
    </cfRule>
  </conditionalFormatting>
  <dataValidations count="3">
    <dataValidation type="list" allowBlank="1" showInputMessage="1" showErrorMessage="1" promptTitle="No/Yes/Unclear" prompt="Please select response from drop down" sqref="C3:D3 B8:D9 B6 B15:D16 C20:C25 B25 B20:B21 D23:D25 C12 B4:D5 B11:D11 D13 C41:D41 B34:C34 D34:D35 B36:D36 C37:D37 B38:D38 B31:D33 B40:D40 C39:D39 B42:D42 B44:D44 C45:D46 D28:D29 B27:C29 C18" xr:uid="{00C7B3AB-0B7A-0043-88C2-F160316C65D9}">
      <formula1>ZIELE_</formula1>
    </dataValidation>
    <dataValidation type="list" allowBlank="1" showInputMessage="1" showErrorMessage="1" promptTitle="No/Yes/Unclear" prompt="Please select response from drop down" sqref="D12" xr:uid="{1594C841-095B-2C4A-942F-9386CF59B071}">
      <formula1>"Ja, Nein, Unklar"</formula1>
    </dataValidation>
    <dataValidation allowBlank="1" showInputMessage="1" showErrorMessage="1" promptTitle="HALLO" sqref="H1:H6" xr:uid="{9DC2CE61-8E38-EF4F-AC0F-7D05929FC4C8}"/>
  </dataValidations>
  <printOptions horizontalCentered="1"/>
  <pageMargins left="0" right="0" top="0.78740157499999996" bottom="0.78740157499999996" header="0.3" footer="0.3"/>
  <pageSetup paperSize="9" scale="60" orientation="portrait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4" operator="containsText" id="{0B53A22D-063F-674A-A437-C991D258995A}">
            <xm:f>NOT(ISERROR(SEARCH("-",C18)))</xm:f>
            <xm:f>"-"</xm:f>
            <x14:dxf>
              <fill>
                <patternFill>
                  <fgColor theme="5"/>
                  <bgColor theme="5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45" operator="containsText" id="{51588871-F17E-B34D-B5D4-50643F287614}">
            <xm:f>NOT(ISERROR(SEARCH("-",D27)))</xm:f>
            <xm:f>"-"</xm:f>
            <x14:dxf>
              <fill>
                <patternFill>
                  <fgColor theme="5"/>
                  <bgColor theme="5"/>
                </patternFill>
              </fill>
            </x14:dxf>
          </x14:cfRule>
          <xm:sqref>D27 D29</xm:sqref>
        </x14:conditionalFormatting>
        <x14:conditionalFormatting xmlns:xm="http://schemas.microsoft.com/office/excel/2006/main">
          <x14:cfRule type="containsText" priority="22" operator="containsText" id="{D6AF8A74-5F4F-6C46-939C-4786016C7C3A}">
            <xm:f>NOT(ISERROR(SEARCH("-",D46)))</xm:f>
            <xm:f>"-"</xm:f>
            <x14:dxf>
              <fill>
                <patternFill>
                  <fgColor theme="5"/>
                  <bgColor theme="5"/>
                </patternFill>
              </fill>
            </x14:dxf>
          </x14:cfRule>
          <xm:sqref>D46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89DA2-6F65-894C-B16D-81C10DEB2850}">
  <dimension ref="A1"/>
  <sheetViews>
    <sheetView topLeftCell="M43" workbookViewId="0">
      <selection activeCell="E6" sqref="E6:M21"/>
    </sheetView>
  </sheetViews>
  <sheetFormatPr baseColWidth="10" defaultRowHeight="15.75"/>
  <sheetData/>
  <pageMargins left="0.7" right="0.7" top="0.78740157499999996" bottom="0.78740157499999996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CE57E-1986-7F48-AFB3-0B073008402F}">
  <dimension ref="A1:D44"/>
  <sheetViews>
    <sheetView tabSelected="1" workbookViewId="0">
      <selection sqref="A1:D29"/>
    </sheetView>
  </sheetViews>
  <sheetFormatPr baseColWidth="10" defaultRowHeight="15.75"/>
  <cols>
    <col min="1" max="1" width="122" bestFit="1" customWidth="1"/>
  </cols>
  <sheetData>
    <row r="1" spans="1:4" ht="106.5">
      <c r="A1" s="6" t="s">
        <v>74</v>
      </c>
      <c r="B1" s="19" t="s">
        <v>10</v>
      </c>
      <c r="C1" s="19" t="s">
        <v>11</v>
      </c>
      <c r="D1" s="19" t="s">
        <v>12</v>
      </c>
    </row>
    <row r="2" spans="1:4" ht="17.100000000000001" customHeight="1">
      <c r="A2" s="28" t="s">
        <v>71</v>
      </c>
      <c r="B2" s="29"/>
      <c r="C2" s="29"/>
      <c r="D2" s="30"/>
    </row>
    <row r="3" spans="1:4">
      <c r="A3" s="3" t="s">
        <v>57</v>
      </c>
      <c r="B3" s="10" t="s">
        <v>18</v>
      </c>
      <c r="C3" s="10" t="s">
        <v>18</v>
      </c>
      <c r="D3" s="10" t="s">
        <v>18</v>
      </c>
    </row>
    <row r="4" spans="1:4">
      <c r="A4" s="3" t="s">
        <v>56</v>
      </c>
      <c r="B4" s="10" t="s">
        <v>19</v>
      </c>
      <c r="C4" s="10" t="s">
        <v>19</v>
      </c>
      <c r="D4" s="10" t="s">
        <v>19</v>
      </c>
    </row>
    <row r="5" spans="1:4">
      <c r="A5" s="27" t="s">
        <v>0</v>
      </c>
      <c r="B5" s="27"/>
      <c r="C5" s="27"/>
      <c r="D5" s="27"/>
    </row>
    <row r="6" spans="1:4">
      <c r="A6" s="6" t="s">
        <v>30</v>
      </c>
      <c r="B6" s="10" t="s">
        <v>20</v>
      </c>
      <c r="C6" s="17" t="s">
        <v>20</v>
      </c>
      <c r="D6" s="10" t="s">
        <v>20</v>
      </c>
    </row>
    <row r="7" spans="1:4">
      <c r="A7" s="6" t="s">
        <v>31</v>
      </c>
      <c r="B7" s="10" t="s">
        <v>19</v>
      </c>
      <c r="C7" s="10" t="s">
        <v>19</v>
      </c>
      <c r="D7" s="10" t="s">
        <v>20</v>
      </c>
    </row>
    <row r="8" spans="1:4">
      <c r="A8" s="27" t="s">
        <v>1</v>
      </c>
      <c r="B8" s="27"/>
      <c r="C8" s="27"/>
      <c r="D8" s="27"/>
    </row>
    <row r="9" spans="1:4">
      <c r="A9" s="6" t="s">
        <v>40</v>
      </c>
      <c r="B9" s="13" t="s">
        <v>19</v>
      </c>
      <c r="C9" s="10" t="s">
        <v>21</v>
      </c>
      <c r="D9" s="10" t="s">
        <v>18</v>
      </c>
    </row>
    <row r="10" spans="1:4">
      <c r="A10" s="27" t="s">
        <v>41</v>
      </c>
      <c r="B10" s="27"/>
      <c r="C10" s="27"/>
      <c r="D10" s="27"/>
    </row>
    <row r="11" spans="1:4">
      <c r="A11" s="6" t="s">
        <v>32</v>
      </c>
      <c r="B11" s="10" t="s">
        <v>19</v>
      </c>
      <c r="C11" s="10" t="s">
        <v>21</v>
      </c>
      <c r="D11" s="10" t="s">
        <v>21</v>
      </c>
    </row>
    <row r="12" spans="1:4">
      <c r="A12" s="6" t="s">
        <v>35</v>
      </c>
      <c r="B12" s="10" t="s">
        <v>19</v>
      </c>
      <c r="C12" s="10" t="s">
        <v>19</v>
      </c>
      <c r="D12" s="10" t="s">
        <v>19</v>
      </c>
    </row>
    <row r="13" spans="1:4">
      <c r="A13" s="27" t="s">
        <v>2</v>
      </c>
      <c r="B13" s="27"/>
      <c r="C13" s="27"/>
      <c r="D13" s="27"/>
    </row>
    <row r="14" spans="1:4">
      <c r="A14" s="6" t="s">
        <v>43</v>
      </c>
      <c r="B14" s="11" t="s">
        <v>18</v>
      </c>
      <c r="C14" s="10" t="s">
        <v>20</v>
      </c>
      <c r="D14" s="11" t="s">
        <v>19</v>
      </c>
    </row>
    <row r="15" spans="1:4">
      <c r="A15" s="27" t="s">
        <v>3</v>
      </c>
      <c r="B15" s="27"/>
      <c r="C15" s="27"/>
      <c r="D15" s="27"/>
    </row>
    <row r="16" spans="1:4">
      <c r="A16" s="6" t="s">
        <v>45</v>
      </c>
      <c r="B16" s="10" t="s">
        <v>20</v>
      </c>
      <c r="C16" s="10" t="s">
        <v>20</v>
      </c>
      <c r="D16" s="10" t="s">
        <v>20</v>
      </c>
    </row>
    <row r="17" spans="1:4">
      <c r="A17" s="3" t="s">
        <v>33</v>
      </c>
      <c r="B17" s="10" t="s">
        <v>19</v>
      </c>
      <c r="C17" s="10" t="s">
        <v>19</v>
      </c>
      <c r="D17" s="11" t="s">
        <v>19</v>
      </c>
    </row>
    <row r="18" spans="1:4">
      <c r="A18" s="3" t="s">
        <v>34</v>
      </c>
      <c r="B18" s="9" t="s">
        <v>18</v>
      </c>
      <c r="C18" s="10" t="s">
        <v>21</v>
      </c>
      <c r="D18" s="10" t="s">
        <v>18</v>
      </c>
    </row>
    <row r="19" spans="1:4">
      <c r="A19" s="3" t="s">
        <v>48</v>
      </c>
      <c r="B19" s="9" t="s">
        <v>18</v>
      </c>
      <c r="C19" s="10" t="s">
        <v>20</v>
      </c>
      <c r="D19" s="10" t="s">
        <v>20</v>
      </c>
    </row>
    <row r="20" spans="1:4">
      <c r="A20" s="3" t="s">
        <v>36</v>
      </c>
      <c r="B20" s="11" t="s">
        <v>20</v>
      </c>
      <c r="C20" s="10" t="s">
        <v>20</v>
      </c>
      <c r="D20" s="10" t="s">
        <v>20</v>
      </c>
    </row>
    <row r="21" spans="1:4">
      <c r="A21" s="3" t="s">
        <v>37</v>
      </c>
      <c r="B21" s="10" t="s">
        <v>20</v>
      </c>
      <c r="C21" s="10" t="s">
        <v>20</v>
      </c>
      <c r="D21" s="10" t="s">
        <v>20</v>
      </c>
    </row>
    <row r="22" spans="1:4">
      <c r="A22" s="27" t="s">
        <v>4</v>
      </c>
      <c r="B22" s="27"/>
      <c r="C22" s="27"/>
      <c r="D22" s="27"/>
    </row>
    <row r="23" spans="1:4">
      <c r="A23" s="3" t="s">
        <v>50</v>
      </c>
      <c r="B23" s="10" t="s">
        <v>21</v>
      </c>
      <c r="C23" s="10" t="s">
        <v>20</v>
      </c>
      <c r="D23" s="12" t="s">
        <v>24</v>
      </c>
    </row>
    <row r="24" spans="1:4">
      <c r="A24" s="3" t="s">
        <v>70</v>
      </c>
      <c r="B24" s="10" t="s">
        <v>19</v>
      </c>
      <c r="C24" s="10" t="s">
        <v>19</v>
      </c>
      <c r="D24" s="10" t="s">
        <v>19</v>
      </c>
    </row>
    <row r="25" spans="1:4">
      <c r="A25" s="3" t="s">
        <v>54</v>
      </c>
      <c r="B25" s="10" t="s">
        <v>21</v>
      </c>
      <c r="C25" s="9" t="s">
        <v>18</v>
      </c>
      <c r="D25" s="10" t="s">
        <v>20</v>
      </c>
    </row>
    <row r="26" spans="1:4">
      <c r="A26" s="27" t="s">
        <v>72</v>
      </c>
      <c r="B26" s="27"/>
      <c r="C26" s="27"/>
      <c r="D26" s="27"/>
    </row>
    <row r="27" spans="1:4">
      <c r="A27" s="3" t="s">
        <v>51</v>
      </c>
      <c r="B27" s="9" t="s">
        <v>20</v>
      </c>
      <c r="C27" s="10" t="s">
        <v>20</v>
      </c>
      <c r="D27" s="10" t="s">
        <v>20</v>
      </c>
    </row>
    <row r="28" spans="1:4">
      <c r="A28" s="3" t="s">
        <v>52</v>
      </c>
      <c r="B28" s="10" t="s">
        <v>20</v>
      </c>
      <c r="C28" s="10" t="s">
        <v>20</v>
      </c>
      <c r="D28" s="10" t="s">
        <v>20</v>
      </c>
    </row>
    <row r="29" spans="1:4">
      <c r="A29" s="4" t="s">
        <v>22</v>
      </c>
      <c r="B29" s="26">
        <f>SUM(B38:B43)</f>
        <v>25</v>
      </c>
      <c r="C29" s="26">
        <f>SUM(C38:C43)</f>
        <v>31</v>
      </c>
      <c r="D29" s="26">
        <f>SUM(D38:D43)</f>
        <v>31</v>
      </c>
    </row>
    <row r="31" spans="1:4" hidden="1">
      <c r="B31" s="4">
        <f>COUNTIF(B2:B28,"*")</f>
        <v>19</v>
      </c>
      <c r="C31" s="4">
        <f>COUNTIF(C2:C28,"*")</f>
        <v>19</v>
      </c>
      <c r="D31" s="4">
        <f>COUNTIF(D2:D28,"*")</f>
        <v>19</v>
      </c>
    </row>
    <row r="32" spans="1:4" hidden="1">
      <c r="B32" s="1">
        <f>COUNTIF(B2:B31,"Spezifischer Standard/Ziel ohne messbare Zielvorgabe")</f>
        <v>4</v>
      </c>
      <c r="C32" s="1">
        <f>COUNTIF(C2:C28,"Spezifischer Standard/Ziel ohne messbare Zielvorgabe")</f>
        <v>2</v>
      </c>
      <c r="D32" s="1">
        <f>COUNTIF(D2:D28,"Spezifischer Standard/Ziel ohne messbare Zielvorgabe")</f>
        <v>3</v>
      </c>
    </row>
    <row r="33" spans="2:4" hidden="1">
      <c r="B33" s="1">
        <f>COUNTIF(B10:B31,"Spezifischer Standard/Ziel mit messbarer Zielvorgabe")</f>
        <v>5</v>
      </c>
      <c r="C33" s="1">
        <f>COUNTIF(C2:C28,"Spezifischer Standard/Ziel mit messbarer Zielvorgabe")</f>
        <v>9</v>
      </c>
      <c r="D33" s="1">
        <f>COUNTIF(D2:D28,"Spezifischer Standard/Ziel mit messbarer Zielvorgabe")</f>
        <v>9</v>
      </c>
    </row>
    <row r="34" spans="2:4" hidden="1">
      <c r="B34" s="1">
        <f>COUNTIF(B2:B31,"Angestrebt/unspezifisch")</f>
        <v>2</v>
      </c>
      <c r="C34" s="1">
        <f>COUNTIF(C2:C28,"Angestrebt/unspezifisch")</f>
        <v>3</v>
      </c>
      <c r="D34" s="1">
        <f>COUNTIF(D2:D28,"Angestrebt/unspezifisch")</f>
        <v>1</v>
      </c>
    </row>
    <row r="35" spans="2:4" hidden="1">
      <c r="B35" s="1">
        <f>COUNTIF(B2:B31,"Spezifität konnte nicht bestimmt werden")</f>
        <v>0</v>
      </c>
      <c r="C35" s="1">
        <f>COUNTIF(C2:C28,"Spezifität konnte nicht bestimmt werden")</f>
        <v>0</v>
      </c>
      <c r="D35" s="1">
        <f>COUNTIF(D2:D28,"Spezifität konnte nicht bestimmt werden")</f>
        <v>0</v>
      </c>
    </row>
    <row r="36" spans="2:4" hidden="1">
      <c r="B36" s="1">
        <f>COUNTIF(B2:B31,"Relevante Politiken konnten nicht identifiziert werden")</f>
        <v>7</v>
      </c>
      <c r="C36" s="1">
        <f>COUNTIF(C2:C28,"Relevante Politiken konnten nicht identifiziert werden")</f>
        <v>5</v>
      </c>
      <c r="D36" s="1">
        <f>COUNTIF(D2:D28,"Relevante Politiken konnten nicht identifiziert werden")</f>
        <v>5</v>
      </c>
    </row>
    <row r="37" spans="2:4" hidden="1">
      <c r="B37" s="1">
        <f>COUNTIF(B2:B28," -")</f>
        <v>0</v>
      </c>
      <c r="C37" s="1">
        <f>COUNTIF(C2:C28," -")</f>
        <v>0</v>
      </c>
      <c r="D37" s="1">
        <f>COUNTIF(D2:D28," -")</f>
        <v>1</v>
      </c>
    </row>
    <row r="38" spans="2:4" hidden="1">
      <c r="B38" s="1">
        <f>4*2</f>
        <v>8</v>
      </c>
      <c r="C38" s="1">
        <f>2*2</f>
        <v>4</v>
      </c>
      <c r="D38" s="1">
        <f>3*2</f>
        <v>6</v>
      </c>
    </row>
    <row r="39" spans="2:4" hidden="1">
      <c r="B39" s="1">
        <f>5*3</f>
        <v>15</v>
      </c>
      <c r="C39" s="1">
        <f>8*3</f>
        <v>24</v>
      </c>
      <c r="D39" s="1">
        <f>9*3</f>
        <v>27</v>
      </c>
    </row>
    <row r="40" spans="2:4" hidden="1">
      <c r="B40" s="1">
        <f>2*1</f>
        <v>2</v>
      </c>
      <c r="C40" s="1">
        <f>3*1</f>
        <v>3</v>
      </c>
      <c r="D40" s="1">
        <f>1*1</f>
        <v>1</v>
      </c>
    </row>
    <row r="41" spans="2:4" hidden="1">
      <c r="B41" s="1">
        <v>0</v>
      </c>
      <c r="C41" s="1">
        <v>0</v>
      </c>
      <c r="D41" s="1">
        <v>0</v>
      </c>
    </row>
    <row r="42" spans="2:4" hidden="1">
      <c r="B42" s="1">
        <v>0</v>
      </c>
      <c r="C42" s="1">
        <v>0</v>
      </c>
      <c r="D42" s="1">
        <v>0</v>
      </c>
    </row>
    <row r="43" spans="2:4" hidden="1">
      <c r="B43" s="1">
        <v>0</v>
      </c>
      <c r="C43" s="1">
        <v>0</v>
      </c>
      <c r="D43" s="1">
        <f>3*-0.5+3*-0.5</f>
        <v>-3</v>
      </c>
    </row>
    <row r="44" spans="2:4" hidden="1"/>
  </sheetData>
  <mergeCells count="8">
    <mergeCell ref="A22:D22"/>
    <mergeCell ref="A26:D26"/>
    <mergeCell ref="A2:D2"/>
    <mergeCell ref="A5:D5"/>
    <mergeCell ref="A8:D8"/>
    <mergeCell ref="A10:D10"/>
    <mergeCell ref="A13:D13"/>
    <mergeCell ref="A15:D15"/>
  </mergeCells>
  <conditionalFormatting sqref="A3:D7">
    <cfRule type="containsText" dxfId="63" priority="88" operator="containsText" text="Spezifischer Standard/Ziel mit messbarer Zielvorgabe">
      <formula>NOT(ISERROR(SEARCH("Spezifischer Standard/Ziel mit messbarer Zielvorgabe",A3)))</formula>
    </cfRule>
  </conditionalFormatting>
  <conditionalFormatting sqref="A23:C23 A25:D28 A3:D22 B24:D24">
    <cfRule type="containsText" dxfId="62" priority="86" operator="containsText" text="Angestrebt/unspezifisch">
      <formula>NOT(ISERROR(SEARCH("Angestrebt/unspezifisch",A3)))</formula>
    </cfRule>
  </conditionalFormatting>
  <conditionalFormatting sqref="A3:XFD14 E2:XFD2">
    <cfRule type="containsText" dxfId="61" priority="31" operator="containsText" text="Spezifischer Standard/Ziel ohne messbare Zielvorgabe">
      <formula>NOT(ISERROR(SEARCH("Spezifischer Standard/Ziel ohne messbare Zielvorgabe",A2)))</formula>
    </cfRule>
  </conditionalFormatting>
  <conditionalFormatting sqref="A3:XFD23 A25:XFD28 B24:XFD24 E2:XFD2">
    <cfRule type="containsText" dxfId="60" priority="24" operator="containsText" text=" | ">
      <formula>NOT(ISERROR(SEARCH(" | ",A2)))</formula>
    </cfRule>
  </conditionalFormatting>
  <conditionalFormatting sqref="A15:XFD23">
    <cfRule type="containsText" dxfId="59" priority="41" operator="containsText" text="Spezifischer Standard/Ziel ohne messbare Zielvorgabe">
      <formula>NOT(ISERROR(SEARCH("Spezifischer Standard/Ziel ohne messbare Zielvorgabe",A15)))</formula>
    </cfRule>
  </conditionalFormatting>
  <conditionalFormatting sqref="A25:XFD28 B24:XFD24">
    <cfRule type="containsText" dxfId="58" priority="51" operator="containsText" text="Spezifischer Standard/Ziel ohne messbare Zielvorgabe">
      <formula>NOT(ISERROR(SEARCH("Spezifischer Standard/Ziel ohne messbare Zielvorgabe",A24)))</formula>
    </cfRule>
  </conditionalFormatting>
  <conditionalFormatting sqref="B24">
    <cfRule type="containsText" dxfId="57" priority="21" operator="containsText" text="Spezifität konnte nicht bestimmt werden">
      <formula>NOT(ISERROR(SEARCH("Spezifität konnte nicht bestimmt werden",B24)))</formula>
    </cfRule>
    <cfRule type="containsText" dxfId="56" priority="22" operator="containsText" text=" Spezifität konnte nicht bestimmt werden">
      <formula>NOT(ISERROR(SEARCH(" Spezifität konnte nicht bestimmt werden",B24)))</formula>
    </cfRule>
  </conditionalFormatting>
  <conditionalFormatting sqref="B17:C17">
    <cfRule type="expression" dxfId="55" priority="87">
      <formula>$M17="Yes"</formula>
    </cfRule>
  </conditionalFormatting>
  <conditionalFormatting sqref="B5:D5 B8:D8 B10:D10 B13:D13 B15:D15 B22:D22 B26:D26">
    <cfRule type="containsText" dxfId="54" priority="89" operator="containsText" text="Nein">
      <formula>NOT(ISERROR(SEARCH("Nein",B5)))</formula>
    </cfRule>
    <cfRule type="containsText" dxfId="53" priority="90" operator="containsText" text="Nein">
      <formula>NOT(ISERROR(SEARCH("Nein",B5)))</formula>
    </cfRule>
    <cfRule type="containsText" dxfId="52" priority="91" operator="containsText" text="Ja">
      <formula>NOT(ISERROR(SEARCH("Ja",B5)))</formula>
    </cfRule>
  </conditionalFormatting>
  <conditionalFormatting sqref="B1:XFD1 A23:C23 E23:XFD23 B29:D29 A29:A44 E29:XFD44 B31:D31 B38:D43 A45:XFD1048576 A25:XFD28 A3:XFD22 B24:XFD24 E2:XFD2">
    <cfRule type="containsText" dxfId="51" priority="76" operator="containsText" text="Angestrebt/unspezifisch">
      <formula>NOT(ISERROR(SEARCH("Angestrebt/unspezifisch",A1)))</formula>
    </cfRule>
    <cfRule type="containsText" dxfId="50" priority="77" operator="containsText" text="Relevante Politiken konnten nicht identifiziert werden">
      <formula>NOT(ISERROR(SEARCH("Relevante Politiken konnten nicht identifiziert werden",A1)))</formula>
    </cfRule>
    <cfRule type="containsText" dxfId="49" priority="83" operator="containsText" text="Spezifischer Standard/Ziel mit messbarer Zielvorgabe">
      <formula>NOT(ISERROR(SEARCH("Spezifischer Standard/Ziel mit messbarer Zielvorgabe",A1)))</formula>
    </cfRule>
    <cfRule type="containsText" dxfId="48" priority="84" operator="containsText" text="Relevante Politiken konnten nicht identifiziert werden">
      <formula>NOT(ISERROR(SEARCH("Relevante Politiken konnten nicht identifiziert werden",A1)))</formula>
    </cfRule>
    <cfRule type="containsText" dxfId="47" priority="85" operator="containsText" text="Spezifischer Standard/Ziel ohne messbare Zielvorgabe">
      <formula>NOT(ISERROR(SEARCH("Spezifischer Standard/Ziel ohne messbare Zielvorgabe",A1)))</formula>
    </cfRule>
  </conditionalFormatting>
  <conditionalFormatting sqref="B1:XFD1 B29:D29 A29:A44 E29:XFD44 B31:D31 B38:D43 A45:XFD1048576 A23:C23 E23:XFD23 A25:XFD28 A3:XFD22 B24:XFD24 E2:XFD2">
    <cfRule type="containsText" dxfId="46" priority="75" operator="containsText" text="Spezifischer Standard/Ziel mit messbarer Zielvorgabe">
      <formula>NOT(ISERROR(SEARCH("Spezifischer Standard/Ziel mit messbarer Zielvorgabe",A1)))</formula>
    </cfRule>
  </conditionalFormatting>
  <conditionalFormatting sqref="B1:XFD1 B29:D29 A29:A44 E29:XFD44 B31:D31 B38:D43 A45:XFD1048576">
    <cfRule type="containsText" dxfId="45" priority="73" operator="containsText" text=" | ">
      <formula>NOT(ISERROR(SEARCH(" | ",A1)))</formula>
    </cfRule>
    <cfRule type="containsText" dxfId="44" priority="74" operator="containsText" text="Spezifischer Standard/Ziel ohne messbare Zielvorgabe">
      <formula>NOT(ISERROR(SEARCH("Spezifischer Standard/Ziel ohne messbare Zielvorgabe",A1)))</formula>
    </cfRule>
  </conditionalFormatting>
  <conditionalFormatting sqref="C14">
    <cfRule type="containsText" dxfId="43" priority="25" operator="containsText" text="Spezifischer Standard/Ziel ohne messbare Zielvorgabe">
      <formula>NOT(ISERROR(SEARCH("Spezifischer Standard/Ziel ohne messbare Zielvorgabe",C14)))</formula>
    </cfRule>
    <cfRule type="containsText" dxfId="42" priority="26" operator="containsText" text="Spezifischer Standard/Ziel mit messbarer Zielvorgabe">
      <formula>NOT(ISERROR(SEARCH("Spezifischer Standard/Ziel mit messbarer Zielvorgabe",C14)))</formula>
    </cfRule>
    <cfRule type="containsText" dxfId="41" priority="27" operator="containsText" text="Angestrebt/unspezifisch">
      <formula>NOT(ISERROR(SEARCH("Angestrebt/unspezifisch",C14)))</formula>
    </cfRule>
    <cfRule type="containsText" dxfId="40" priority="28" operator="containsText" text="Relevante Politiken konnten nicht identifiziert werden">
      <formula>NOT(ISERROR(SEARCH("Relevante Politiken konnten nicht identifiziert werden",C14)))</formula>
    </cfRule>
    <cfRule type="containsText" dxfId="39" priority="29" operator="containsText" text="Spezifischer Standard/Ziel mit messbarer Zielvorgabe">
      <formula>NOT(ISERROR(SEARCH("Spezifischer Standard/Ziel mit messbarer Zielvorgabe",C14)))</formula>
    </cfRule>
    <cfRule type="containsText" dxfId="38" priority="30" operator="containsText" text="Relevante Politiken konnten nicht identifiziert werden">
      <formula>NOT(ISERROR(SEARCH("Relevante Politiken konnten nicht identifiziert werden",C14)))</formula>
    </cfRule>
    <cfRule type="containsText" dxfId="37" priority="32" operator="containsText" text="Angestrebt/unspezifisch">
      <formula>NOT(ISERROR(SEARCH("Angestrebt/unspezifisch",C14)))</formula>
    </cfRule>
  </conditionalFormatting>
  <conditionalFormatting sqref="D23">
    <cfRule type="containsText" dxfId="36" priority="35" operator="containsText" text="Spezifischer Standard/Ziel ohne messbare Zielvorgabe">
      <formula>NOT(ISERROR(SEARCH("Spezifischer Standard/Ziel ohne messbare Zielvorgabe",D23)))</formula>
    </cfRule>
    <cfRule type="containsText" dxfId="35" priority="36" operator="containsText" text="Spezifischer Standard/Ziel mit messbarer Zielvorgabe">
      <formula>NOT(ISERROR(SEARCH("Spezifischer Standard/Ziel mit messbarer Zielvorgabe",D23)))</formula>
    </cfRule>
    <cfRule type="containsText" dxfId="34" priority="37" operator="containsText" text="Angestrebt/unspezifisch">
      <formula>NOT(ISERROR(SEARCH("Angestrebt/unspezifisch",D23)))</formula>
    </cfRule>
    <cfRule type="containsText" dxfId="33" priority="38" operator="containsText" text="Relevante Politiken konnten nicht identifiziert werden">
      <formula>NOT(ISERROR(SEARCH("Relevante Politiken konnten nicht identifiziert werden",D23)))</formula>
    </cfRule>
    <cfRule type="containsText" dxfId="32" priority="39" operator="containsText" text="Spezifischer Standard/Ziel mit messbarer Zielvorgabe">
      <formula>NOT(ISERROR(SEARCH("Spezifischer Standard/Ziel mit messbarer Zielvorgabe",D23)))</formula>
    </cfRule>
    <cfRule type="containsText" dxfId="31" priority="40" operator="containsText" text="Relevante Politiken konnten nicht identifiziert werden">
      <formula>NOT(ISERROR(SEARCH("Relevante Politiken konnten nicht identifiziert werden",D23)))</formula>
    </cfRule>
    <cfRule type="containsText" dxfId="30" priority="42" operator="containsText" text="Angestrebt/unspezifisch">
      <formula>NOT(ISERROR(SEARCH("Angestrebt/unspezifisch",D23)))</formula>
    </cfRule>
  </conditionalFormatting>
  <conditionalFormatting sqref="D25">
    <cfRule type="containsText" dxfId="29" priority="45" operator="containsText" text="Spezifischer Standard/Ziel ohne messbare Zielvorgabe">
      <formula>NOT(ISERROR(SEARCH("Spezifischer Standard/Ziel ohne messbare Zielvorgabe",D25)))</formula>
    </cfRule>
    <cfRule type="containsText" dxfId="28" priority="46" operator="containsText" text="Spezifischer Standard/Ziel mit messbarer Zielvorgabe">
      <formula>NOT(ISERROR(SEARCH("Spezifischer Standard/Ziel mit messbarer Zielvorgabe",D25)))</formula>
    </cfRule>
    <cfRule type="containsText" dxfId="27" priority="47" operator="containsText" text="Angestrebt/unspezifisch">
      <formula>NOT(ISERROR(SEARCH("Angestrebt/unspezifisch",D25)))</formula>
    </cfRule>
    <cfRule type="containsText" dxfId="26" priority="48" operator="containsText" text="Relevante Politiken konnten nicht identifiziert werden">
      <formula>NOT(ISERROR(SEARCH("Relevante Politiken konnten nicht identifiziert werden",D25)))</formula>
    </cfRule>
    <cfRule type="containsText" dxfId="25" priority="49" operator="containsText" text="Spezifischer Standard/Ziel mit messbarer Zielvorgabe">
      <formula>NOT(ISERROR(SEARCH("Spezifischer Standard/Ziel mit messbarer Zielvorgabe",D25)))</formula>
    </cfRule>
    <cfRule type="containsText" dxfId="24" priority="50" operator="containsText" text="Relevante Politiken konnten nicht identifiziert werden">
      <formula>NOT(ISERROR(SEARCH("Relevante Politiken konnten nicht identifiziert werden",D25)))</formula>
    </cfRule>
    <cfRule type="containsText" dxfId="23" priority="52" operator="containsText" text="Angestrebt/unspezifisch">
      <formula>NOT(ISERROR(SEARCH("Angestrebt/unspezifisch",D25)))</formula>
    </cfRule>
  </conditionalFormatting>
  <conditionalFormatting sqref="C25">
    <cfRule type="containsText" dxfId="22" priority="20" operator="containsText" text="Spezifischer Standard/Ziel ohne messbare Zielvorgabe">
      <formula>NOT(ISERROR(SEARCH("Spezifischer Standard/Ziel ohne messbare Zielvorgabe",C25)))</formula>
    </cfRule>
  </conditionalFormatting>
  <conditionalFormatting sqref="D25">
    <cfRule type="containsText" dxfId="21" priority="19" operator="containsText" text="Spezifischer Standard/Ziel ohne messbare Zielvorgabe">
      <formula>NOT(ISERROR(SEARCH("Spezifischer Standard/Ziel ohne messbare Zielvorgabe",D25)))</formula>
    </cfRule>
  </conditionalFormatting>
  <conditionalFormatting sqref="C14">
    <cfRule type="containsText" dxfId="20" priority="18" operator="containsText" text="Spezifischer Standard/Ziel ohne messbare Zielvorgabe">
      <formula>NOT(ISERROR(SEARCH("Spezifischer Standard/Ziel ohne messbare Zielvorgabe",C14)))</formula>
    </cfRule>
  </conditionalFormatting>
  <conditionalFormatting sqref="A24">
    <cfRule type="containsText" dxfId="19" priority="17" operator="containsText" text="Angestrebt/unspezifisch">
      <formula>NOT(ISERROR(SEARCH("Angestrebt/unspezifisch",A24)))</formula>
    </cfRule>
  </conditionalFormatting>
  <conditionalFormatting sqref="A24">
    <cfRule type="containsText" dxfId="18" priority="9" operator="containsText" text=" | ">
      <formula>NOT(ISERROR(SEARCH(" | ",A24)))</formula>
    </cfRule>
  </conditionalFormatting>
  <conditionalFormatting sqref="A24">
    <cfRule type="containsText" dxfId="17" priority="10" operator="containsText" text="Spezifischer Standard/Ziel ohne messbare Zielvorgabe">
      <formula>NOT(ISERROR(SEARCH("Spezifischer Standard/Ziel ohne messbare Zielvorgabe",A24)))</formula>
    </cfRule>
  </conditionalFormatting>
  <conditionalFormatting sqref="A24">
    <cfRule type="containsText" dxfId="16" priority="14" operator="containsText" text="Spezifischer Standard/Ziel mit messbarer Zielvorgabe">
      <formula>NOT(ISERROR(SEARCH("Spezifischer Standard/Ziel mit messbarer Zielvorgabe",A24)))</formula>
    </cfRule>
    <cfRule type="containsText" dxfId="15" priority="15" operator="containsText" text="Relevante Politiken konnten nicht identifiziert werden">
      <formula>NOT(ISERROR(SEARCH("Relevante Politiken konnten nicht identifiziert werden",A24)))</formula>
    </cfRule>
    <cfRule type="containsText" dxfId="14" priority="16" operator="containsText" text="Spezifischer Standard/Ziel ohne messbare Zielvorgabe">
      <formula>NOT(ISERROR(SEARCH("Spezifischer Standard/Ziel ohne messbare Zielvorgabe",A24)))</formula>
    </cfRule>
  </conditionalFormatting>
  <conditionalFormatting sqref="A24">
    <cfRule type="containsText" dxfId="13" priority="12" operator="containsText" text="Angestrebt/unspezifisch">
      <formula>NOT(ISERROR(SEARCH("Angestrebt/unspezifisch",A24)))</formula>
    </cfRule>
    <cfRule type="containsText" dxfId="12" priority="13" operator="containsText" text="Relevante Politiken konnten nicht identifiziert werden">
      <formula>NOT(ISERROR(SEARCH("Relevante Politiken konnten nicht identifiziert werden",A24)))</formula>
    </cfRule>
  </conditionalFormatting>
  <conditionalFormatting sqref="A24">
    <cfRule type="containsText" dxfId="11" priority="11" operator="containsText" text="Spezifischer Standard/Ziel mit messbarer Zielvorgabe">
      <formula>NOT(ISERROR(SEARCH("Spezifischer Standard/Ziel mit messbarer Zielvorgabe",A24)))</formula>
    </cfRule>
  </conditionalFormatting>
  <conditionalFormatting sqref="A2:D2">
    <cfRule type="containsText" dxfId="10" priority="1" operator="containsText" text=" | ">
      <formula>NOT(ISERROR(SEARCH(" | ",A2)))</formula>
    </cfRule>
  </conditionalFormatting>
  <conditionalFormatting sqref="A2:D2">
    <cfRule type="containsText" dxfId="9" priority="6" operator="containsText" text="Spezifischer Standard/Ziel mit messbarer Zielvorgabe">
      <formula>NOT(ISERROR(SEARCH("Spezifischer Standard/Ziel mit messbarer Zielvorgabe",A2)))</formula>
    </cfRule>
    <cfRule type="containsText" dxfId="8" priority="7" operator="containsText" text="Relevante Politiken konnten nicht identifiziert werden">
      <formula>NOT(ISERROR(SEARCH("Relevante Politiken konnten nicht identifiziert werden",A2)))</formula>
    </cfRule>
    <cfRule type="containsText" dxfId="7" priority="8" operator="containsText" text="Spezifischer Standard/Ziel ohne messbare Zielvorgabe">
      <formula>NOT(ISERROR(SEARCH("Spezifischer Standard/Ziel ohne messbare Zielvorgabe",A2)))</formula>
    </cfRule>
  </conditionalFormatting>
  <conditionalFormatting sqref="A2:D2">
    <cfRule type="containsText" dxfId="6" priority="4" operator="containsText" text="Angestrebt/unspezifisch">
      <formula>NOT(ISERROR(SEARCH("Angestrebt/unspezifisch",A2)))</formula>
    </cfRule>
    <cfRule type="containsText" dxfId="5" priority="5" operator="containsText" text="Relevante Politiken konnten nicht identifiziert werden">
      <formula>NOT(ISERROR(SEARCH("Relevante Politiken konnten nicht identifiziert werden",A2)))</formula>
    </cfRule>
  </conditionalFormatting>
  <conditionalFormatting sqref="A2:D2">
    <cfRule type="containsText" dxfId="4" priority="3" operator="containsText" text="Spezifischer Standard/Ziel mit messbarer Zielvorgabe">
      <formula>NOT(ISERROR(SEARCH("Spezifischer Standard/Ziel mit messbarer Zielvorgabe",A2)))</formula>
    </cfRule>
  </conditionalFormatting>
  <conditionalFormatting sqref="A2:D2">
    <cfRule type="containsText" dxfId="3" priority="2" operator="containsText" text="Spezifischer Standard/Ziel ohne messbare Zielvorgabe">
      <formula>NOT(ISERROR(SEARCH("Spezifischer Standard/Ziel ohne messbare Zielvorgabe",A2)))</formula>
    </cfRule>
  </conditionalFormatting>
  <dataValidations count="1">
    <dataValidation type="list" allowBlank="1" showInputMessage="1" showErrorMessage="1" promptTitle="No/Yes/Unclear" prompt="Please select response from drop down" sqref="C3:D3 B6:D7 B11:D12 C16:C21 B21 B16:B17 D19:D21 C23:C24 C27:D28 B4:D4 B9:D9 D24:D25 B28 B23:B25 C14" xr:uid="{B7CA5C89-13CC-4E4D-8848-B30716CBD898}">
      <formula1>ZIELE_</formula1>
    </dataValidation>
  </dataValidations>
  <printOptions horizontalCentered="1"/>
  <pageMargins left="0" right="0" top="0.78740157499999996" bottom="0.78740157499999996" header="0.3" footer="0.3"/>
  <pageSetup paperSize="9" scale="60" orientation="portrait" draft="1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3" operator="containsText" id="{8FE1B8AE-8D8F-D243-9601-A4D47CB42414}">
            <xm:f>NOT(ISERROR(SEARCH("-",C14)))</xm:f>
            <xm:f>"-"</xm:f>
            <x14:dxf>
              <fill>
                <patternFill>
                  <fgColor theme="5"/>
                  <bgColor theme="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containsText" priority="33" operator="containsText" id="{0E9736E7-3470-9E44-9007-BDA9F2A2FA53}">
            <xm:f>NOT(ISERROR(SEARCH("-",D23)))</xm:f>
            <xm:f>"-"</xm:f>
            <x14:dxf>
              <fill>
                <patternFill>
                  <fgColor theme="5"/>
                  <bgColor theme="5"/>
                </patternFill>
              </fill>
            </x14:dxf>
          </x14:cfRule>
          <xm:sqref>D23</xm:sqref>
        </x14:conditionalFormatting>
        <x14:conditionalFormatting xmlns:xm="http://schemas.microsoft.com/office/excel/2006/main">
          <x14:cfRule type="containsText" priority="43" operator="containsText" id="{7999AD8C-9E33-5A4D-88BA-31447E714A55}">
            <xm:f>NOT(ISERROR(SEARCH("-",D25)))</xm:f>
            <xm:f>"-"</xm:f>
            <x14:dxf>
              <fill>
                <patternFill>
                  <fgColor theme="5"/>
                  <bgColor theme="5"/>
                </patternFill>
              </fill>
            </x14:dxf>
          </x14:cfRule>
          <xm:sqref>D25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C06DA-6748-274F-813D-C144045BA477}">
  <dimension ref="A1"/>
  <sheetViews>
    <sheetView topLeftCell="A19" zoomScale="70" zoomScaleNormal="70" workbookViewId="0">
      <selection activeCell="AU6" sqref="AU6"/>
    </sheetView>
  </sheetViews>
  <sheetFormatPr baseColWidth="10" defaultRowHeight="15.75"/>
  <sheetData/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Tabelle 1</vt:lpstr>
      <vt:lpstr>Tabelle 2</vt:lpstr>
      <vt:lpstr>Tabelle 3</vt:lpstr>
      <vt:lpstr>Tabelle1</vt:lpstr>
      <vt:lpstr>Tabelle 4</vt:lpstr>
      <vt:lpstr>Bilder Tabelle 1-4</vt:lpstr>
      <vt:lpstr>'Tabelle 1'!Druckbereich</vt:lpstr>
      <vt:lpstr>'Tabelle 2'!Druckbereich</vt:lpstr>
      <vt:lpstr>'Tabelle 3'!Druckbereich</vt:lpstr>
      <vt:lpstr>'Tabelle 4'!Druckbereich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Dominic Behde</cp:lastModifiedBy>
  <cp:lastPrinted>2024-01-31T15:37:23Z</cp:lastPrinted>
  <dcterms:created xsi:type="dcterms:W3CDTF">2023-08-15T10:18:38Z</dcterms:created>
  <dcterms:modified xsi:type="dcterms:W3CDTF">2024-01-31T15:38:35Z</dcterms:modified>
</cp:coreProperties>
</file>